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GB HTML\MedGas Bible Online\TAe Control Cabinets\"/>
    </mc:Choice>
  </mc:AlternateContent>
  <bookViews>
    <workbookView xWindow="480" yWindow="90" windowWidth="20115" windowHeight="12525"/>
  </bookViews>
  <sheets>
    <sheet name="Parts List" sheetId="2" r:id="rId1"/>
    <sheet name="Systems" sheetId="1" r:id="rId2"/>
    <sheet name="Data" sheetId="3" r:id="rId3"/>
  </sheets>
  <definedNames>
    <definedName name="_xlnm._FilterDatabase" localSheetId="1" hidden="1">Systems!$A$1:$I$347</definedName>
    <definedName name="CLW10DX">Data!$AS$1:$AU$26</definedName>
    <definedName name="CLW10QX">Data!$BI$1:$BK$26</definedName>
    <definedName name="CLW10TX">Data!$BA$1:$BC$26</definedName>
    <definedName name="CLWDX">Data!$AO$1:$AQ$26</definedName>
    <definedName name="CLWPX">Data!$BM$1:$BO$26</definedName>
    <definedName name="CLWQX">Data!$BE$1:$BG$26</definedName>
    <definedName name="CLWTX">Data!$AW$1:$AY$26</definedName>
    <definedName name="LSCRDX">Data!$U$1:$W$26</definedName>
    <definedName name="LSCRHX">Data!$AK$1:$AM$26</definedName>
    <definedName name="LSCRPX">Data!$AG$1:$AI$26</definedName>
    <definedName name="LSCRQX">Data!$AC$1:$AE$26</definedName>
    <definedName name="LSCRTX">Data!$Y$1:$AA$26</definedName>
    <definedName name="LUB25QX">Data!$DA$1:$DC$26</definedName>
    <definedName name="LUBDX">Data!$CO$1:$CQ$26</definedName>
    <definedName name="LUBQX">Data!$CW$1:$CY$26</definedName>
    <definedName name="LUBTX">Data!$CS$1:$CU$26</definedName>
    <definedName name="SCRDX">Data!$A$1:$C$26</definedName>
    <definedName name="SCRHX">Data!$Q$1:$S$26</definedName>
    <definedName name="SCRPX">Data!$M$1:$O$26</definedName>
    <definedName name="SCRQX">Data!$I$1:$K$26</definedName>
    <definedName name="SCRTX">Data!$E$1:$G$26</definedName>
    <definedName name="SYSTEM">Systems!$A$2:$J$347</definedName>
    <definedName name="SYSTEMSN">Systems!$A$2:$A$347</definedName>
    <definedName name="VCLWDX">Data!$BU$1:$BW$26</definedName>
    <definedName name="VCLWHX">Data!$CK$1:$CM$26</definedName>
    <definedName name="VCLWPX">Data!$CG$1:$CI$26</definedName>
    <definedName name="VCLWQX">Data!$CC$1:$CE$26</definedName>
    <definedName name="VCLWTX">Data!$BY$1:$CA$26</definedName>
  </definedNames>
  <calcPr calcId="162913"/>
</workbook>
</file>

<file path=xl/calcChain.xml><?xml version="1.0" encoding="utf-8"?>
<calcChain xmlns="http://schemas.openxmlformats.org/spreadsheetml/2006/main">
  <c r="I4" i="2" l="1"/>
  <c r="H7" i="2" l="1"/>
  <c r="E13" i="2" s="1"/>
  <c r="E11" i="2"/>
  <c r="E10" i="2"/>
  <c r="E9" i="2"/>
  <c r="H8" i="2"/>
  <c r="E8" i="2"/>
  <c r="E7" i="2"/>
  <c r="D26" i="2"/>
  <c r="D20" i="2"/>
  <c r="C21" i="2"/>
  <c r="D25" i="2"/>
  <c r="C27" i="2"/>
  <c r="D23" i="2"/>
  <c r="C20" i="2"/>
  <c r="C25" i="2"/>
  <c r="F29" i="2"/>
  <c r="F19" i="2"/>
  <c r="F17" i="2"/>
  <c r="D17" i="2"/>
  <c r="F23" i="2"/>
  <c r="F21" i="2"/>
  <c r="C23" i="2"/>
  <c r="D21" i="2"/>
  <c r="C24" i="2"/>
  <c r="D30" i="2"/>
  <c r="C28" i="2"/>
  <c r="C22" i="2"/>
  <c r="D29" i="2"/>
  <c r="C18" i="2"/>
  <c r="D18" i="2"/>
  <c r="C26" i="2"/>
  <c r="F25" i="2"/>
  <c r="D19" i="2"/>
  <c r="F18" i="2"/>
  <c r="C29" i="2"/>
  <c r="F30" i="2"/>
  <c r="D27" i="2"/>
  <c r="F20" i="2"/>
  <c r="D28" i="2"/>
  <c r="F22" i="2"/>
  <c r="D24" i="2"/>
  <c r="C19" i="2"/>
  <c r="F26" i="2"/>
  <c r="F24" i="2"/>
  <c r="D22" i="2"/>
  <c r="C17" i="2"/>
  <c r="F27" i="2"/>
  <c r="F28" i="2"/>
  <c r="C30" i="2"/>
</calcChain>
</file>

<file path=xl/sharedStrings.xml><?xml version="1.0" encoding="utf-8"?>
<sst xmlns="http://schemas.openxmlformats.org/spreadsheetml/2006/main" count="4339" uniqueCount="1026">
  <si>
    <t>HOP300006</t>
  </si>
  <si>
    <t>VCLW TX</t>
  </si>
  <si>
    <t>19 I/O</t>
  </si>
  <si>
    <t>460/3/60</t>
  </si>
  <si>
    <t>No</t>
  </si>
  <si>
    <t>7.5</t>
  </si>
  <si>
    <t>VSD</t>
  </si>
  <si>
    <t>4107105671</t>
  </si>
  <si>
    <t>VHM07D-200V-TCV DX CLAW MOD V7.5HP 200G 460/3/60 VSD EXP</t>
  </si>
  <si>
    <t>HOP300012</t>
  </si>
  <si>
    <t>VCLW DX</t>
  </si>
  <si>
    <t>4107104493</t>
  </si>
  <si>
    <t>VHM07D-120V-DCV DX CLAW MOD V7.5HP 120G 460/3/60 VSD</t>
  </si>
  <si>
    <t>HOP300022</t>
  </si>
  <si>
    <t>15</t>
  </si>
  <si>
    <t>4107104749</t>
  </si>
  <si>
    <t>VHS15T-200V-TCV TX CLAW SPC V15HP 200G 460/3/60 VSD</t>
  </si>
  <si>
    <t>HOP300023</t>
  </si>
  <si>
    <t>CLW DX</t>
  </si>
  <si>
    <t>DOL</t>
  </si>
  <si>
    <t>4107104122</t>
  </si>
  <si>
    <t>VAM07D-120V-DCD DX CLAW MOD V7.5HP 120G 460/3/60 DOL O2</t>
  </si>
  <si>
    <t>HOP300029</t>
  </si>
  <si>
    <t>4107104669</t>
  </si>
  <si>
    <t>VHS07D-120V-DCV DX CLAW SPC V7.5HP 120G 460/3/60 VSD</t>
  </si>
  <si>
    <t>HOP300034</t>
  </si>
  <si>
    <t>HOP300037</t>
  </si>
  <si>
    <t>Yes</t>
  </si>
  <si>
    <t>4107106773</t>
  </si>
  <si>
    <t>VHS15T-200V-TCV-SPL CLAW SPC15HP 200G 460/3/60 VSD PREM EF</t>
  </si>
  <si>
    <t>HOP300041</t>
  </si>
  <si>
    <t>VCLW HX</t>
  </si>
  <si>
    <t>4107104812</t>
  </si>
  <si>
    <t>VHS15H-240V-HCV HX CLAW SPC V15HP 240G 460/3/60 VSD</t>
  </si>
  <si>
    <t>HOP300042</t>
  </si>
  <si>
    <t>4107104936</t>
  </si>
  <si>
    <t>VAM15T-240V-TCV TX CLAW MOD V15HP 240G 460/3/60 VSD O2</t>
  </si>
  <si>
    <t>HOP300044</t>
  </si>
  <si>
    <t>HOP300045</t>
  </si>
  <si>
    <t>8.7</t>
  </si>
  <si>
    <t>4107104737</t>
  </si>
  <si>
    <t>VHS08T-240V-TCV TX CLAW SPC V8.7HP 240G 460/3/60 VSD</t>
  </si>
  <si>
    <t>HOP300046</t>
  </si>
  <si>
    <t>4107105807</t>
  </si>
  <si>
    <t>VHS15D-200V-TCV DX CLAW SPC V15HP 200G 460/3/60 VSD EXP</t>
  </si>
  <si>
    <t>HOP300049</t>
  </si>
  <si>
    <t>LUB DX</t>
  </si>
  <si>
    <t>4107106953</t>
  </si>
  <si>
    <t>VLS15D-200V-DCD DX LUBE V SPC15HP 200G 460/3/60 DOL</t>
  </si>
  <si>
    <t>HOP300052</t>
  </si>
  <si>
    <t>VCLW QX</t>
  </si>
  <si>
    <t>4107105854</t>
  </si>
  <si>
    <t>VHS15T-240V-QCV TX CLAW SPC V15HP 240G 460/3/60 VSD EXP</t>
  </si>
  <si>
    <t>HOP300055</t>
  </si>
  <si>
    <t>4107104701</t>
  </si>
  <si>
    <t>VHS15D-200V-DCV DX CLAW SPC V15HP 200G 460/3/60 VSD</t>
  </si>
  <si>
    <t>HOP300056</t>
  </si>
  <si>
    <t>208/3/60</t>
  </si>
  <si>
    <t>4107104978</t>
  </si>
  <si>
    <t>VAM15Q-200V-QAV QX CLAW MOD V15HP 200G 208/3/60 VSD O2</t>
  </si>
  <si>
    <t>HOP300057</t>
  </si>
  <si>
    <t>4107105783</t>
  </si>
  <si>
    <t>VHS07D-200V-TCV DX CLAW SPC V7.5HP 200G 460/3/60 VSD EXP</t>
  </si>
  <si>
    <t>HOP300060</t>
  </si>
  <si>
    <t>4107104733</t>
  </si>
  <si>
    <t>VHS08T-200V-TCV TX CLAW SPC V8.7HP 200G 460/3/60 VSD</t>
  </si>
  <si>
    <t>HOP300061</t>
  </si>
  <si>
    <t>4107104673</t>
  </si>
  <si>
    <t>VHS07D-200V-DCV DX CLAW SPC V7.5HP 200G 460/3/60 VSD</t>
  </si>
  <si>
    <t>HOP300064</t>
  </si>
  <si>
    <t>10</t>
  </si>
  <si>
    <t>RLY</t>
  </si>
  <si>
    <t>4107103951</t>
  </si>
  <si>
    <t>VHS10D-240V-DCD DX CLAW V SPC10HP 240G 460/3/60 DOL</t>
  </si>
  <si>
    <t>HOP300065</t>
  </si>
  <si>
    <t>HOP300067</t>
  </si>
  <si>
    <t>HOP300071</t>
  </si>
  <si>
    <t>4107105870</t>
  </si>
  <si>
    <t>VHS15P-240V-HCV PX CLAW SPC V15HP 240G 460/3/60 VSD EXP</t>
  </si>
  <si>
    <t>HOP300072</t>
  </si>
  <si>
    <t>5.4</t>
  </si>
  <si>
    <t>4107106801</t>
  </si>
  <si>
    <t>VLT05D-120H-DCD DX LUBE V HTM5HP 120G 460/3/60 TAE DOL</t>
  </si>
  <si>
    <t>HOP300073</t>
  </si>
  <si>
    <t>2</t>
  </si>
  <si>
    <t>4107106813</t>
  </si>
  <si>
    <t>VLV02D-030V-DCD DX LUBE V VERT2HP 30G 460/3/60 TAE DOL</t>
  </si>
  <si>
    <t>HOP300074</t>
  </si>
  <si>
    <t>VCLW PX</t>
  </si>
  <si>
    <t>31 I/O</t>
  </si>
  <si>
    <t>4107107351</t>
  </si>
  <si>
    <t>VHS15Q-240V-PCV-SPL QX CLAW SP15HP 240G 460/3/60 VSD DUAL CT</t>
  </si>
  <si>
    <t>HOP300080</t>
  </si>
  <si>
    <t>4107103739</t>
  </si>
  <si>
    <t>VHM07D-120V-DCD DX CLAW MOD V7.5HP 120G 460/3/60 DOL</t>
  </si>
  <si>
    <t>HOP300081</t>
  </si>
  <si>
    <t>4107105850</t>
  </si>
  <si>
    <t>VHS15T-200V-QCV TX CLAW SPC V15HP 200G 460/3/60 VSD EXP</t>
  </si>
  <si>
    <t>HOP300084</t>
  </si>
  <si>
    <t>HOP300085</t>
  </si>
  <si>
    <t>CLW TX</t>
  </si>
  <si>
    <t>4107103995</t>
  </si>
  <si>
    <t>VHS08T-200V-TCD TX CLAW V SPC8.7HP 200G 460/3/60 DOL</t>
  </si>
  <si>
    <t>HOP300086</t>
  </si>
  <si>
    <t>4107104557</t>
  </si>
  <si>
    <t>VHM07T-200V-TCV TX CLAW MOD V7.5HP 200G 460/3/60 VSD</t>
  </si>
  <si>
    <t>HOP300090</t>
  </si>
  <si>
    <t>4107103763</t>
  </si>
  <si>
    <t>VHM10D-200V-DCD DX CLAW MOD V10HP 200G 460/3/60 DOL</t>
  </si>
  <si>
    <t>HOP300091</t>
  </si>
  <si>
    <t>4107103747</t>
  </si>
  <si>
    <t>VHM07D-240V-DCD DX CLAW MOD V7.5HP 240G 460/3/60 DOL</t>
  </si>
  <si>
    <t>HOP300092</t>
  </si>
  <si>
    <t>6.4</t>
  </si>
  <si>
    <t>4107104717</t>
  </si>
  <si>
    <t>VHS06T-200V-TCV TX CLAW SPC V6.4HP 200G 460/3/60 VSD</t>
  </si>
  <si>
    <t>HOP300093</t>
  </si>
  <si>
    <t>4107103923</t>
  </si>
  <si>
    <t>VHS07D-120V-DCD DX CLAW V SPC7.5HP 120G 460/3/60 DOL</t>
  </si>
  <si>
    <t>HOP300095</t>
  </si>
  <si>
    <t>4107107366</t>
  </si>
  <si>
    <t>VHS15Q-200V-QCV-SPL QX 15 CLAWSPC,200G,460/3/60,VSD,SEP FEED</t>
  </si>
  <si>
    <t>HOP300098</t>
  </si>
  <si>
    <t>4107104330</t>
  </si>
  <si>
    <t>VAS10D-200V-DCD DX CLAW SPC V10HP 200G 460/3/60 DOL O2</t>
  </si>
  <si>
    <t>HOP300100</t>
  </si>
  <si>
    <t>4107107371</t>
  </si>
  <si>
    <t>VHM07T-200V-TCDG TX CLAW MOD V7.5HP 200G GLV 460/3/60 DOL</t>
  </si>
  <si>
    <t>HOP300101</t>
  </si>
  <si>
    <t>4107103991</t>
  </si>
  <si>
    <t>VHS07T-240V-TCD TX CLAW V SPC7.5HP 240G 460/3/60 DOL</t>
  </si>
  <si>
    <t>HOP300102</t>
  </si>
  <si>
    <t>4107107376</t>
  </si>
  <si>
    <t>VAS07D-240V-DCDG DX CLAW 7.5HP240G GLV SG 460/3/60 DOL O2CL</t>
  </si>
  <si>
    <t>HOP300103</t>
  </si>
  <si>
    <t>4107107375</t>
  </si>
  <si>
    <t>VHM15D-000-TCV-SPL DX CLAW VSD15HP MOD NO TNK 460/3/60 EXP</t>
  </si>
  <si>
    <t>HOP300106</t>
  </si>
  <si>
    <t>4107104667</t>
  </si>
  <si>
    <t>VHS07D-120V-DAV DX CLAW SPC V7.5HP 120G 208/3/60 VSD</t>
  </si>
  <si>
    <t>HOP300108</t>
  </si>
  <si>
    <t>CLW QX</t>
  </si>
  <si>
    <t>4107105360</t>
  </si>
  <si>
    <t>VHS07T-200V-QCD TX CLAW SPC V7.5HP 200G 460/3/60 DOL EXP</t>
  </si>
  <si>
    <t>HOP300109</t>
  </si>
  <si>
    <t>4107104537</t>
  </si>
  <si>
    <t>VHM05T-200V-TCV TX CLAW MOD V5.4HP 200G 460/3/60 VSD</t>
  </si>
  <si>
    <t>HOP300111</t>
  </si>
  <si>
    <t>4107103955</t>
  </si>
  <si>
    <t>VHS15D-200V-DCD DX CLAW V SPC15HP 200G 460/3/60 DOL</t>
  </si>
  <si>
    <t>HOP300112</t>
  </si>
  <si>
    <t>4107103987</t>
  </si>
  <si>
    <t>VHS07T-200V-TCD TX CLAW V SPC7.5HP 200G 460/3/60 DOL</t>
  </si>
  <si>
    <t>HOP300113</t>
  </si>
  <si>
    <t>HOP300114</t>
  </si>
  <si>
    <t>HOP300115</t>
  </si>
  <si>
    <t>4107103743</t>
  </si>
  <si>
    <t>VHM07D-200V-DCD DX CLAW MOD V7.5HP 200G 460/3/60 DOL</t>
  </si>
  <si>
    <t>HOP300118</t>
  </si>
  <si>
    <t>4107104310</t>
  </si>
  <si>
    <t>VAS07D-200V-DCD DX CLAW SPC V7.5HP 200G 460/3/60 DOL O2</t>
  </si>
  <si>
    <t>HOP300119</t>
  </si>
  <si>
    <t>4107104776</t>
  </si>
  <si>
    <t>VHS08Q-200V-QCV QX CLAW SPC V8.7HP 200G 460/3/60 VSD</t>
  </si>
  <si>
    <t>HOP300120</t>
  </si>
  <si>
    <t>HOP300124</t>
  </si>
  <si>
    <t>4107104725</t>
  </si>
  <si>
    <t>VHS07T-200V-TCV TX CLAW SPC V7.5HP 200G 460/3/60 VSD</t>
  </si>
  <si>
    <t>HOP300126</t>
  </si>
  <si>
    <t>4107107444</t>
  </si>
  <si>
    <t>VHS07T-200V-TCDG TX CLAW SPC V7.5HP 200G GALV 460/3/60 DOL</t>
  </si>
  <si>
    <t>HOP300128</t>
  </si>
  <si>
    <t>4107104306</t>
  </si>
  <si>
    <t>VAS07D-120V-DCD DX CLAW SPC V7.5HP 120G 460/3/60 DOL O2</t>
  </si>
  <si>
    <t>HOP300129</t>
  </si>
  <si>
    <t>4107104386</t>
  </si>
  <si>
    <t>VAS10T-200V-TCD TX CLAW SPC V10HP 200G 460/3/60 DOL O2</t>
  </si>
  <si>
    <t>HOP300130</t>
  </si>
  <si>
    <t>HOP300131</t>
  </si>
  <si>
    <t>HOP300132</t>
  </si>
  <si>
    <t>230/3/60</t>
  </si>
  <si>
    <t>5</t>
  </si>
  <si>
    <t>4107106916</t>
  </si>
  <si>
    <t>VLS05D-120V-DBD DX LUBE V SPC5HP 120G 230/3/60 DOL</t>
  </si>
  <si>
    <t>HOP300133</t>
  </si>
  <si>
    <t>HOP300135</t>
  </si>
  <si>
    <t>4107104681</t>
  </si>
  <si>
    <t>VHS08D-120V-DCV DX CLAW SPC V8.7HP 120G 460/3/60 VSD</t>
  </si>
  <si>
    <t>HOP300145</t>
  </si>
  <si>
    <t>4107103979</t>
  </si>
  <si>
    <t>VHS06T-200V-TCD TX CLAW V SPC6.4HP 200G 460/3/60 DOL</t>
  </si>
  <si>
    <t>HOP300146</t>
  </si>
  <si>
    <t>HOP300147</t>
  </si>
  <si>
    <t>4107106929</t>
  </si>
  <si>
    <t>VLS07D-120V-DCD DX LUBE V SPC7.5HP 120G 460/3/60 DOL</t>
  </si>
  <si>
    <t>HOP300150</t>
  </si>
  <si>
    <t>380/3/60</t>
  </si>
  <si>
    <t>4107107447</t>
  </si>
  <si>
    <t>VLM10D-200V-DKD DX LUBE V MOD10HP 200G 380/3/60 DOL</t>
  </si>
  <si>
    <t>HOP300151</t>
  </si>
  <si>
    <t>4107107451</t>
  </si>
  <si>
    <t>VHS15Q-200V-PCV-SPL QX CLAW VSPC 15HP 200G 460/3/60 VSD EXP</t>
  </si>
  <si>
    <t>HOP300153</t>
  </si>
  <si>
    <t>4107107467</t>
  </si>
  <si>
    <t>VHS15P-240V-HCV-SPL PX 15HP240G 460/60 VSD EXP,DL ALM CNT</t>
  </si>
  <si>
    <t>HOP300162</t>
  </si>
  <si>
    <t>HOP300164</t>
  </si>
  <si>
    <t>HOP300167</t>
  </si>
  <si>
    <t>4107104525</t>
  </si>
  <si>
    <t>VHM15D-200V-DCV DX CLAW MOD V15HP 200G 460/3/60 VSD</t>
  </si>
  <si>
    <t>HOP300169</t>
  </si>
  <si>
    <t>4107104848</t>
  </si>
  <si>
    <t>VAM07D-200V-DCV DX CLAW MOD V7.5HP 200G 460/3/60 VSD O2</t>
  </si>
  <si>
    <t>HOP300175</t>
  </si>
  <si>
    <t>HOP300177</t>
  </si>
  <si>
    <t>4107104645</t>
  </si>
  <si>
    <t>VHM15H-200V-HCV HX CLAW MOD V15HP 200G 460/3/60 VSD</t>
  </si>
  <si>
    <t>HOP300181</t>
  </si>
  <si>
    <t>HOP300186</t>
  </si>
  <si>
    <t>HOP300187</t>
  </si>
  <si>
    <t>HOP300189</t>
  </si>
  <si>
    <t>4107107600</t>
  </si>
  <si>
    <t>VAS15Q-200V-QCVG QX CLAW SPC15HP 200G GLV 460/3/60 VSD O2</t>
  </si>
  <si>
    <t>HOP300196</t>
  </si>
  <si>
    <t>415/3/50</t>
  </si>
  <si>
    <t>4107107586</t>
  </si>
  <si>
    <t>VHS15Q-240V-QFD QX CLAW SPC V15HP 240G 415/3/50 DOL</t>
  </si>
  <si>
    <t>HOP300197</t>
  </si>
  <si>
    <t>4107107587</t>
  </si>
  <si>
    <t>VHS10Q-240V-QFD QX CLAW SPC V10HP 240G 415/3/50 DOL</t>
  </si>
  <si>
    <t>HOP300198</t>
  </si>
  <si>
    <t>HOP300199</t>
  </si>
  <si>
    <t>HOP300200</t>
  </si>
  <si>
    <t>HOP300201</t>
  </si>
  <si>
    <t>LUB QX</t>
  </si>
  <si>
    <t>380/3/50</t>
  </si>
  <si>
    <t>4107107054</t>
  </si>
  <si>
    <t>VLS15Q-200V-QED QX LUBE V SPC15HP 200G 380/3/50 DOL</t>
  </si>
  <si>
    <t>HOP300203</t>
  </si>
  <si>
    <t>4107104657</t>
  </si>
  <si>
    <t>VHS06D-120V-DCV DX CLAW SPC V6.4HP 120G 460/3/60 VSD</t>
  </si>
  <si>
    <t>HOP300205</t>
  </si>
  <si>
    <t>4107105791</t>
  </si>
  <si>
    <t>VHS08D-200V-TCV DX CLAW SPC V8.7HP 200G 460/3/60 VSD EXP</t>
  </si>
  <si>
    <t>HOP300206</t>
  </si>
  <si>
    <t>4107107602</t>
  </si>
  <si>
    <t>VHM15T-200H-TAV-SPL TX CLW MOD15HP 200G HRZ 208/3/60 VSD</t>
  </si>
  <si>
    <t>HOP300211</t>
  </si>
  <si>
    <t>4107104038</t>
  </si>
  <si>
    <t>VHS07Q-240V-QCD QX CLAW V SPC7.5HP 240G 460/3/60 DOL</t>
  </si>
  <si>
    <t>HOP300213</t>
  </si>
  <si>
    <t>4107105826</t>
  </si>
  <si>
    <t>VHS07T-200V-QCV TX CLAW SPC V7.5HP 200G 460/3/60 VSD EXP</t>
  </si>
  <si>
    <t>HOP300215</t>
  </si>
  <si>
    <t>20</t>
  </si>
  <si>
    <t>4107107065</t>
  </si>
  <si>
    <t>VLS20Q-240V-QCD QX LUBE V SPC20HP 240G 460/3/60 DOL</t>
  </si>
  <si>
    <t>HOP300217</t>
  </si>
  <si>
    <t>25</t>
  </si>
  <si>
    <t>4107107225</t>
  </si>
  <si>
    <t>VLS25T-240V-QCD TX LUBE V SPC25HP 240G 460/3/60 DOL EXP</t>
  </si>
  <si>
    <t>HOP300226</t>
  </si>
  <si>
    <t>4107104058</t>
  </si>
  <si>
    <t>VHS15Q-200V-QCD QX CLAW V SPC15HP 200G 460/3/60 DOL</t>
  </si>
  <si>
    <t>HOP300233</t>
  </si>
  <si>
    <t>4107104796</t>
  </si>
  <si>
    <t>VHS15Q-240V-QCV QX CLAW SPC V15HP 240G 460/3/60 VSD</t>
  </si>
  <si>
    <t>HOP300244</t>
  </si>
  <si>
    <t>LUB TX</t>
  </si>
  <si>
    <t>4107106993</t>
  </si>
  <si>
    <t>VLS07T-240V-TCD TX LUBE V SPC7.5HP 240G 460/3/60 DOL</t>
  </si>
  <si>
    <t>HOP300246</t>
  </si>
  <si>
    <t>4107103803</t>
  </si>
  <si>
    <t>VHM07T-200V-TCD TX CLAW MOD V7.5HP 200G 460/3/60 DOL</t>
  </si>
  <si>
    <t>HOP300262</t>
  </si>
  <si>
    <t>HOP300267</t>
  </si>
  <si>
    <t>HOP300269</t>
  </si>
  <si>
    <t>4107107073</t>
  </si>
  <si>
    <t>VLS25Q-240V-QCD QX LUBE V SPC25HP 240G 460/3/60 DOL</t>
  </si>
  <si>
    <t>HOP300274</t>
  </si>
  <si>
    <t>4107103801</t>
  </si>
  <si>
    <t>VHM07T-200V-TAD TX CLAW MOD V7.5HP 200G 208/3/60 DOL</t>
  </si>
  <si>
    <t>HOP300276</t>
  </si>
  <si>
    <t>4107107067</t>
  </si>
  <si>
    <t>VLS25Q-200V-QAD QX LUBE V SPC25HP 200G 208/3/60 DOL</t>
  </si>
  <si>
    <t>HOP300279</t>
  </si>
  <si>
    <t>HOP300281</t>
  </si>
  <si>
    <t>4107104792</t>
  </si>
  <si>
    <t>VHS15Q-200V-QCV QX CLAW SPC V15HP 200G 460/3/60 VSD</t>
  </si>
  <si>
    <t>HOP300287</t>
  </si>
  <si>
    <t>4107104768</t>
  </si>
  <si>
    <t>VHS07Q-200V-QCV QX CLAW SPC V7.5HP 200G 460/3/60 VSD</t>
  </si>
  <si>
    <t>HOP300292</t>
  </si>
  <si>
    <t>HOP300296</t>
  </si>
  <si>
    <t>4107105316</t>
  </si>
  <si>
    <t>VHS07D-240V-TCD DX CLAW SPC V7.5HP 240G 460/3/60 DOL EXP</t>
  </si>
  <si>
    <t>HOP300302</t>
  </si>
  <si>
    <t>4107104202</t>
  </si>
  <si>
    <t>VAM10T-200V-TCD TX CLAW MOD V10HP 200G 460/3/60 DOL O2</t>
  </si>
  <si>
    <t>HOP300308</t>
  </si>
  <si>
    <t>4107107061</t>
  </si>
  <si>
    <t>VLS20Q-200V-QCD QX LUBE V SPC20HP 200G 460/3/60 DOL</t>
  </si>
  <si>
    <t>HOP300309</t>
  </si>
  <si>
    <t>4107106997</t>
  </si>
  <si>
    <t>VLS10T-200V-TCD TX LUBE V SPC10HP 200G 460/3/60 DOL</t>
  </si>
  <si>
    <t>HOP300310</t>
  </si>
  <si>
    <t>4107105184</t>
  </si>
  <si>
    <t>VHM06D-200V-TCD DX CLAW MOD V6.4HP 200G 460/3/60 DOL EXP</t>
  </si>
  <si>
    <t>HOP300316</t>
  </si>
  <si>
    <t>HOP300317</t>
  </si>
  <si>
    <t>HOP300318</t>
  </si>
  <si>
    <t>HOP300321</t>
  </si>
  <si>
    <t>HOP300323</t>
  </si>
  <si>
    <t>4107106989</t>
  </si>
  <si>
    <t>VLS07T-200V-TCD TX LUBE V SPC7.5HP 200G 460/3/60 DOL</t>
  </si>
  <si>
    <t>HOP300324</t>
  </si>
  <si>
    <t>4107107795</t>
  </si>
  <si>
    <t>VHS10D-200V-TCD-SPL DX CLW SPC10HP 200G 460/60 EXP 2 PWRFEED</t>
  </si>
  <si>
    <t>HOP300336</t>
  </si>
  <si>
    <t>HOP350004</t>
  </si>
  <si>
    <t>4107103699</t>
  </si>
  <si>
    <t>VHV02D-060H-DCD DX CLAW V STM2HP 60G 460/3/60 DOL</t>
  </si>
  <si>
    <t>HOP350014</t>
  </si>
  <si>
    <t>HOP350021</t>
  </si>
  <si>
    <t>3</t>
  </si>
  <si>
    <t>4107103703</t>
  </si>
  <si>
    <t>VHV03D-060H-DCD DX CLAW V STM3HP 60G 460/3/60 DOL</t>
  </si>
  <si>
    <t>HOP350040</t>
  </si>
  <si>
    <t>HOP350046</t>
  </si>
  <si>
    <t>4107103701</t>
  </si>
  <si>
    <t>VHV03D-060H-DAD DX CLAW V STM3HP 60G 208/3/60 DOL</t>
  </si>
  <si>
    <t>HOP350047</t>
  </si>
  <si>
    <t>4107103697</t>
  </si>
  <si>
    <t>VHV02D-060H-DAD DX CLAW V STM2HP 60G 208/3/60 DOL</t>
  </si>
  <si>
    <t>HOP350053</t>
  </si>
  <si>
    <t>4107104465</t>
  </si>
  <si>
    <t>VHV05D-060H-DCV DX CLAW V STM5.4HP 60G 460/3/60 VSD</t>
  </si>
  <si>
    <t>HOP350054</t>
  </si>
  <si>
    <t>4107106772</t>
  </si>
  <si>
    <t>VHV03D-060H-DCD-SPL DX CLAWSTK 3HP 60G 460/3/60 PREM EFF</t>
  </si>
  <si>
    <t>HOP350056</t>
  </si>
  <si>
    <t>4107103711</t>
  </si>
  <si>
    <t>VHV05D-060H-DCD DX CLAW V STM5.4HP 60G 460/3/60 DOL</t>
  </si>
  <si>
    <t>HOP350060</t>
  </si>
  <si>
    <t>4107103967</t>
  </si>
  <si>
    <t>VHS05T-200V-TCD TX CLAW V SPC5.4HP 200G 460/3/60 DOL</t>
  </si>
  <si>
    <t>HOP350065</t>
  </si>
  <si>
    <t>4107103709</t>
  </si>
  <si>
    <t>VHV05D-060H-DAD DX CLAW V STM5.4HP 60G 208/3/60 DOL</t>
  </si>
  <si>
    <t>HOP350089</t>
  </si>
  <si>
    <t>4107103715</t>
  </si>
  <si>
    <t>VHM05D-120V-DCD DX CLAW MOD V5.4HP 120G 460/3/60 DOL</t>
  </si>
  <si>
    <t>HOP350090</t>
  </si>
  <si>
    <t>4107104082</t>
  </si>
  <si>
    <t>VAV02D-060H-DCD DX O2CL V STM2HP 60G 460/3/60 DOL</t>
  </si>
  <si>
    <t>HOP350092</t>
  </si>
  <si>
    <t>4</t>
  </si>
  <si>
    <t>4107103707</t>
  </si>
  <si>
    <t>VHV04D-060H-DCD DX CLAW V STM4HP 60G 460/3/60 DOL</t>
  </si>
  <si>
    <t>HOP350094</t>
  </si>
  <si>
    <t>HOP350095</t>
  </si>
  <si>
    <t>HOP350097</t>
  </si>
  <si>
    <t>HOP350099</t>
  </si>
  <si>
    <t>HOP350100</t>
  </si>
  <si>
    <t>HOP350106</t>
  </si>
  <si>
    <t>HOP350113</t>
  </si>
  <si>
    <t>HOP350114</t>
  </si>
  <si>
    <t>4107107367</t>
  </si>
  <si>
    <t>VHV05D-060H-DCV-SPL DX 5 CLAWSTM,60G,460/3/60,VSD,SEP FEED</t>
  </si>
  <si>
    <t>HOP350115</t>
  </si>
  <si>
    <t>4107104084</t>
  </si>
  <si>
    <t>VAV03D-060H-DAD DX O2CL V STM3HP 60G 208/3/60 DOL</t>
  </si>
  <si>
    <t>HOP350116</t>
  </si>
  <si>
    <t>4107103897</t>
  </si>
  <si>
    <t>VHS05D-120V-DAD DX CLAW V SPC5.4HP 120G 208/3/60 DOL</t>
  </si>
  <si>
    <t>HOP350120</t>
  </si>
  <si>
    <t>4107104282</t>
  </si>
  <si>
    <t>VAS05D-120V-DCD DX CLAW SPC V5.4HP 120G 460/3/60 DOL O2</t>
  </si>
  <si>
    <t>HOP350131</t>
  </si>
  <si>
    <t>HOP350133</t>
  </si>
  <si>
    <t>4107103899</t>
  </si>
  <si>
    <t>VHS05D-120V-DCD DX CLAW V SPC5.4HP 120G 460/3/60 DOL</t>
  </si>
  <si>
    <t>HOP350143</t>
  </si>
  <si>
    <t>HOP350145</t>
  </si>
  <si>
    <t>4107103901</t>
  </si>
  <si>
    <t>VHS05D-200V-DAD DX CLAW V SPC5.4HP 200G 208/3/60 DOL</t>
  </si>
  <si>
    <t>HOP350147</t>
  </si>
  <si>
    <t>4107104654</t>
  </si>
  <si>
    <t>VHS05D-120V-DEV DX CLAW SPC V5.4HP 120G 380/3/50 VSD</t>
  </si>
  <si>
    <t>HOP350148</t>
  </si>
  <si>
    <t>HOP350149</t>
  </si>
  <si>
    <t>HOP350150</t>
  </si>
  <si>
    <t>4107106793</t>
  </si>
  <si>
    <t>VLT03D-120H-DCD DX LUBE V HTM3HP 120G 460/3/60 TAE DOL</t>
  </si>
  <si>
    <t>HOP350151</t>
  </si>
  <si>
    <t>4107107439</t>
  </si>
  <si>
    <t>VHM03D-000V-QCD-SPL DX-QX CLAWMOD V 3HP NO TNK 460/3/60 DOL</t>
  </si>
  <si>
    <t>HOP350153</t>
  </si>
  <si>
    <t>HOP350156</t>
  </si>
  <si>
    <t>HOP350160</t>
  </si>
  <si>
    <t>HOP350167</t>
  </si>
  <si>
    <t>HOP350174</t>
  </si>
  <si>
    <t>HOP350177</t>
  </si>
  <si>
    <t>HOP350180</t>
  </si>
  <si>
    <t>HOP350279</t>
  </si>
  <si>
    <t>4107105344</t>
  </si>
  <si>
    <t>VHS05T-200V-QCD TX CLAW SPC V5.4HP 200G 460/3/60 DOL EXP</t>
  </si>
  <si>
    <t>HOP400001</t>
  </si>
  <si>
    <t>SCR TX</t>
  </si>
  <si>
    <t>4107005679</t>
  </si>
  <si>
    <t>SAS10D-200V-TCDY DX SCRL A SPC 10HP 200G 460/3/60 DOL EXP</t>
  </si>
  <si>
    <t>HOP400007</t>
  </si>
  <si>
    <t>SCR QX</t>
  </si>
  <si>
    <t>4107005727</t>
  </si>
  <si>
    <t>SAS15T-200V-QCDY TX SCRL A SPC 15HP 200G 460/3/60 DOL EXP</t>
  </si>
  <si>
    <t>HOP400008</t>
  </si>
  <si>
    <t>4107005640</t>
  </si>
  <si>
    <t>SAS15Q-200V-QEDY QX SCRL A SPC 15HP 200G 380/3/50 DOL</t>
  </si>
  <si>
    <t>HOP400024</t>
  </si>
  <si>
    <t>4107005629</t>
  </si>
  <si>
    <t>SAS15T-240V-TADY TX SCRL A SPC 15HP 240G 208/3/60 DOL</t>
  </si>
  <si>
    <t>HOP400026</t>
  </si>
  <si>
    <t>SCR DX</t>
  </si>
  <si>
    <t>4107005542</t>
  </si>
  <si>
    <t>SAS10D-120V-DBDY DX SCRL A SPC 10HP 120G 230/3/60 DOL</t>
  </si>
  <si>
    <t>HOP400029</t>
  </si>
  <si>
    <t>4107005623</t>
  </si>
  <si>
    <t>SAS15T-200V-TCDY TX SCRL A SPC 15HP 200G 460/3/60 DOL</t>
  </si>
  <si>
    <t>HOP400036</t>
  </si>
  <si>
    <t>4107005597</t>
  </si>
  <si>
    <t>SAS15D-120V-DADY DX SCRL A SPC 15HP 120G 208/3/60 DOL</t>
  </si>
  <si>
    <t>HOP400038</t>
  </si>
  <si>
    <t>SCR PX</t>
  </si>
  <si>
    <t>4107006082</t>
  </si>
  <si>
    <t>SAS15T-200V-PCDZ TX-EX-PXSCRL A SPC 15HP 200G 460/3/60</t>
  </si>
  <si>
    <t>HOP400041</t>
  </si>
  <si>
    <t>4107006090</t>
  </si>
  <si>
    <t>SAS10D-200V-DCDZ-SPL SCRL SPC10HP 200G 460/3/60</t>
  </si>
  <si>
    <t>HOP400044</t>
  </si>
  <si>
    <t>4107005638</t>
  </si>
  <si>
    <t>SAS15Q-200V-QBDY QX SCRL A SPC 15HP 200G 230/3/60 DOL</t>
  </si>
  <si>
    <t>HOP400045</t>
  </si>
  <si>
    <t>HOP400046</t>
  </si>
  <si>
    <t>4107005651</t>
  </si>
  <si>
    <t>SAS15Q-240V-QCDZ QX SCRL A SPC 15HP 240G 460/3/60 DOL</t>
  </si>
  <si>
    <t>HOP400047</t>
  </si>
  <si>
    <t>4107006085</t>
  </si>
  <si>
    <t>SAS15T-200V-TCDZ-SPL TX SCRL15HP 200G 460/3/60 DOL</t>
  </si>
  <si>
    <t>HOP400048</t>
  </si>
  <si>
    <t>4107005559</t>
  </si>
  <si>
    <t>SAS10D-240V-DCDY DX SCRL A SPC 10HP 240G 460/3/60 DOL</t>
  </si>
  <si>
    <t>HOP400049</t>
  </si>
  <si>
    <t>4107005621</t>
  </si>
  <si>
    <t>SAS15T-200V-TADY TX SCRL A SPC 15HP 200G 208/3/60 DOL</t>
  </si>
  <si>
    <t>HOP400051</t>
  </si>
  <si>
    <t>4107006095</t>
  </si>
  <si>
    <t>SAS15T-200V-QCDY-SPL TX SCRL ASPC 15HP 200G 460/3/60 DOL EXP</t>
  </si>
  <si>
    <t>HOP400055</t>
  </si>
  <si>
    <t>4107005751</t>
  </si>
  <si>
    <t>SAS15Q-240V-PCDY QX SCRL A SPC 15HP 240G 460/3/60 DOL EXP</t>
  </si>
  <si>
    <t>HOP400056</t>
  </si>
  <si>
    <t>4107005543</t>
  </si>
  <si>
    <t>SAS10D-120V-DCDY DX SCRL A SPC 10HP 120G 460/3/60 DOL</t>
  </si>
  <si>
    <t>HOP400057</t>
  </si>
  <si>
    <t>4107005606</t>
  </si>
  <si>
    <t>SAS15D-200V-DBDY DX SCRL A SPC 15HP 200G 230/3/60 DOL</t>
  </si>
  <si>
    <t>HOP400059</t>
  </si>
  <si>
    <t>4107005607</t>
  </si>
  <si>
    <t>SAS15D-200V-DCDY DX SCRL A SPC 15HP 200G 460/3/60 DOL</t>
  </si>
  <si>
    <t>HOP400060</t>
  </si>
  <si>
    <t>HOP400061</t>
  </si>
  <si>
    <t>4107005599</t>
  </si>
  <si>
    <t>SAS15D-120V-DCDY DX SCRL A SPC 15HP 120G 460/3/60 DOL</t>
  </si>
  <si>
    <t>HOP400062</t>
  </si>
  <si>
    <t>4107005731</t>
  </si>
  <si>
    <t>SAS15T-200V-QCDZ TX SCRL A SPC 15HP 200G 460/3/60 DOL EXP</t>
  </si>
  <si>
    <t>HOP400063</t>
  </si>
  <si>
    <t>4107005551</t>
  </si>
  <si>
    <t>SAS10D-200V-DCDY DX SCRL A SPC 10HP 200G 460/3/60 DOL</t>
  </si>
  <si>
    <t>HOP400064</t>
  </si>
  <si>
    <t>4107006115</t>
  </si>
  <si>
    <t>SAS15Q-200V-QCDY-SPL QX SCRL A15HP 200G 460/3/60 DOL,CI MTRS</t>
  </si>
  <si>
    <t>HOP400067</t>
  </si>
  <si>
    <t>4107005567</t>
  </si>
  <si>
    <t>SAS10T-200V-TCDY TX SCRL A SPC 10HP 200G 460/3/60 DOL</t>
  </si>
  <si>
    <t>HOP400069</t>
  </si>
  <si>
    <t>4107006120</t>
  </si>
  <si>
    <t>SAS15T-200V-TCDY-SPL TX SCRL15HP,200G,460/3/60,DUAL ALM CN</t>
  </si>
  <si>
    <t>HOP400072</t>
  </si>
  <si>
    <t>4107006118</t>
  </si>
  <si>
    <t>SAS15D-200V-DKDY DX SCRL A SPC15HP 200G 380/3/60 DOL</t>
  </si>
  <si>
    <t>HOP400075</t>
  </si>
  <si>
    <t>SCR HX</t>
  </si>
  <si>
    <t>4107006123</t>
  </si>
  <si>
    <t>SAS15H-240V-HCDY-SPL HX SCRL15HP 240G 460/3/60 DUAL CONT</t>
  </si>
  <si>
    <t>HOP400077</t>
  </si>
  <si>
    <t>4107005710</t>
  </si>
  <si>
    <t>SAS10T-200V-QBDY TX SCRL A SPC 10HP 200G 230/3/60 DOL EXP</t>
  </si>
  <si>
    <t>HOP400079</t>
  </si>
  <si>
    <t>4107005639</t>
  </si>
  <si>
    <t>SAS15Q-200V-QCDY QX SCRL A SPC 15HP 200G 460/3/60 DOL</t>
  </si>
  <si>
    <t>HOP400082</t>
  </si>
  <si>
    <t>4107005627</t>
  </si>
  <si>
    <t>SAS15T-200V-TCDZ TX SCRL A SPC 15HP 200G 460/3/60 DOL</t>
  </si>
  <si>
    <t>HOP400083</t>
  </si>
  <si>
    <t>4107005671</t>
  </si>
  <si>
    <t>SAS15H-240V-HCDY HX SCRL A SPC 15HP 240G 460/3/60 DOL</t>
  </si>
  <si>
    <t>HOP400084</t>
  </si>
  <si>
    <t>HOP400085</t>
  </si>
  <si>
    <t>HOP400086</t>
  </si>
  <si>
    <t>HOP400089</t>
  </si>
  <si>
    <t>HOP400092</t>
  </si>
  <si>
    <t>HOP400093</t>
  </si>
  <si>
    <t>4107005647</t>
  </si>
  <si>
    <t>SAS15Q-240V-QCDY QX SCRL A SPC 15HP 240G 460/3/60 DOL</t>
  </si>
  <si>
    <t>HOP400094</t>
  </si>
  <si>
    <t>HOP400095</t>
  </si>
  <si>
    <t>4107006133</t>
  </si>
  <si>
    <t>SAS15H-240V-HCDZ-SPL HX SCRL15HP 240G 460/3/60,EXTD WIRING</t>
  </si>
  <si>
    <t>HOP400097</t>
  </si>
  <si>
    <t>4107006134</t>
  </si>
  <si>
    <t>SAS15Q-200V-QCDZ-SPL QX 15 SRLSPC,200G,460/3/60,MTL PWR FEED</t>
  </si>
  <si>
    <t>HOP400098</t>
  </si>
  <si>
    <t>HOP400100</t>
  </si>
  <si>
    <t>4107006148</t>
  </si>
  <si>
    <t>SAS10T-200V-TCDY-SPL TX SCRL10HP 200G 460/3/60 ALT PUMPLOC</t>
  </si>
  <si>
    <t>HOP400102</t>
  </si>
  <si>
    <t>HOP400103</t>
  </si>
  <si>
    <t>HOP400104</t>
  </si>
  <si>
    <t>4107005663</t>
  </si>
  <si>
    <t>SAS15P-240V-PCDY PX SCRL A SPC 15HP 240G 460/3/60 DOL</t>
  </si>
  <si>
    <t>HOP400106</t>
  </si>
  <si>
    <t>HOP400107</t>
  </si>
  <si>
    <t>HOP400109</t>
  </si>
  <si>
    <t>4107005622</t>
  </si>
  <si>
    <t>SAS15T-200V-TBDY TX SCRL A SPC 15HP 200G 230/3/60 DOL</t>
  </si>
  <si>
    <t>HOP400111</t>
  </si>
  <si>
    <t>HOP400112</t>
  </si>
  <si>
    <t>4107005575</t>
  </si>
  <si>
    <t>SAS10T-240V-TCDY TX SCRL A SPC 10HP 240G 460/3/60 DOL</t>
  </si>
  <si>
    <t>HOP400116</t>
  </si>
  <si>
    <t>4107005635</t>
  </si>
  <si>
    <t>SAS15T-240V-TCDZ TX SCRL A SPC 15HP 240G 460/3/60 DOL</t>
  </si>
  <si>
    <t>HOP400117</t>
  </si>
  <si>
    <t>4107006239</t>
  </si>
  <si>
    <t>SAS15Q-200V-QEWY QX SCRL A SPC 15HP 200G 380/3/50 YD</t>
  </si>
  <si>
    <t>HOP400118</t>
  </si>
  <si>
    <t>HOP400119</t>
  </si>
  <si>
    <t>4107006153</t>
  </si>
  <si>
    <t>SAS10T-200V-TCDY-SPL TPX 10HPSPC,8BAR,DRY-SZ3,NOLAG85 PSID</t>
  </si>
  <si>
    <t>HOP400120</t>
  </si>
  <si>
    <t>4107006151</t>
  </si>
  <si>
    <t>SAS10H-240V-HCDY-SPL HPX 10HPSPC SCRL,10BAR,NO DRY,100 PSID</t>
  </si>
  <si>
    <t>HOP400122</t>
  </si>
  <si>
    <t>HOP400123</t>
  </si>
  <si>
    <t>HOP400124</t>
  </si>
  <si>
    <t>HOP400126</t>
  </si>
  <si>
    <t>HOP400128</t>
  </si>
  <si>
    <t>HOP400129</t>
  </si>
  <si>
    <t>HOP400130</t>
  </si>
  <si>
    <t>HOP400135</t>
  </si>
  <si>
    <t>HOP400136</t>
  </si>
  <si>
    <t>HOP400137</t>
  </si>
  <si>
    <t>HOP400139</t>
  </si>
  <si>
    <t>4107006530</t>
  </si>
  <si>
    <t>SAS10D-200V-DCDY-SPL DX 10HP200G,460/3/60,VA SPECIFICATION</t>
  </si>
  <si>
    <t>HOP400141</t>
  </si>
  <si>
    <t>HOP400142</t>
  </si>
  <si>
    <t>HOP400144</t>
  </si>
  <si>
    <t>HOP400145</t>
  </si>
  <si>
    <t>4107006583</t>
  </si>
  <si>
    <t>SAS15H-240V-HCDZ-SPL HX 15HPSPC 240G 460/3/60 DUAL ALM CNT</t>
  </si>
  <si>
    <t>HOP400147</t>
  </si>
  <si>
    <t>HOP400149</t>
  </si>
  <si>
    <t>HOP400150</t>
  </si>
  <si>
    <t>HOP400152</t>
  </si>
  <si>
    <t>4107005696</t>
  </si>
  <si>
    <t>SAS15D-200V-TEDY DX SCRL A SPC 15HP 200G 380/3/50 DOL EXP</t>
  </si>
  <si>
    <t>HOP400153</t>
  </si>
  <si>
    <t>4107005764</t>
  </si>
  <si>
    <t>SAS15P-240V-HEDZ PX SCRL A SPC 15HP 240G 380/3/50 DOL EXP</t>
  </si>
  <si>
    <t>HOP400156</t>
  </si>
  <si>
    <t>4107005735</t>
  </si>
  <si>
    <t>SAS15T-240V-QCDY TX SCRL A SPC 15HP 240G 460/3/60 DOL EXP</t>
  </si>
  <si>
    <t>HOP400157</t>
  </si>
  <si>
    <t>4107005565</t>
  </si>
  <si>
    <t>SAS10T-200V-TADY TX SCRL A SPC 10HP 200G 208/3/60 DOL</t>
  </si>
  <si>
    <t>HOP400158</t>
  </si>
  <si>
    <t>HOP400159</t>
  </si>
  <si>
    <t>LSCR TX</t>
  </si>
  <si>
    <t>4107006588</t>
  </si>
  <si>
    <t>LAS10T-240V-TEDY TX SCRL LAB A10HP 10BAR 240G 380/3/50 DOL</t>
  </si>
  <si>
    <t>HOP400160</t>
  </si>
  <si>
    <t>4107005695</t>
  </si>
  <si>
    <t>SAS15D-200V-TCDY DX SCRL A SPC 15HP 200G 460/3/60 DOL EXP</t>
  </si>
  <si>
    <t>HOP400161</t>
  </si>
  <si>
    <t>HOP400165</t>
  </si>
  <si>
    <t>HOP400167</t>
  </si>
  <si>
    <t>4107006589</t>
  </si>
  <si>
    <t>SAS15Q-240V-QFDY QX SCRL A SPC15HP 240G 415/3/50 DOL</t>
  </si>
  <si>
    <t>HOP400168</t>
  </si>
  <si>
    <t>4107006590</t>
  </si>
  <si>
    <t>SAS15P-240V-PFDY PX SCRL A SPC15HP 240G 415/3/50 DOL</t>
  </si>
  <si>
    <t>HOP400170</t>
  </si>
  <si>
    <t>HOP400174</t>
  </si>
  <si>
    <t>4107006597</t>
  </si>
  <si>
    <t>SAS15Q-200V-PCDY-SPL QX SCRL A15HP 200G 460/3/60 EXP SPL INT</t>
  </si>
  <si>
    <t>HOP400177</t>
  </si>
  <si>
    <t>4107005719</t>
  </si>
  <si>
    <t>SAS10T-240V-QCDY TX SCRL A SPC 10HP 240G 460/3/60 DOL EXP</t>
  </si>
  <si>
    <t>HOP400180</t>
  </si>
  <si>
    <t>4107005648</t>
  </si>
  <si>
    <t>SAS15Q-240V-QEDY QX SCRL A SPC 15HP 240G 380/3/50 DOL</t>
  </si>
  <si>
    <t>HOP400181</t>
  </si>
  <si>
    <t>HOP400182</t>
  </si>
  <si>
    <t>HOP400187</t>
  </si>
  <si>
    <t>HOP400189</t>
  </si>
  <si>
    <t>HOP400191</t>
  </si>
  <si>
    <t>4107005624</t>
  </si>
  <si>
    <t>SAS15T-200V-TEDY TX SCRL A SPC 15HP 200G 380/3/50 DOL</t>
  </si>
  <si>
    <t>HOP400193</t>
  </si>
  <si>
    <t>HOP400194</t>
  </si>
  <si>
    <t>4107005576</t>
  </si>
  <si>
    <t>SAS10T-240V-TEDY TX SCRL A SPC 10HP 240G 380/3/50 DOL</t>
  </si>
  <si>
    <t>HOP400195</t>
  </si>
  <si>
    <t>HOP400196</t>
  </si>
  <si>
    <t>HOP400197</t>
  </si>
  <si>
    <t>HOP400200</t>
  </si>
  <si>
    <t>4107005583</t>
  </si>
  <si>
    <t>SAS10Q-200V-QCDY QX SCRL A SPC 10HP 200G 460/3/60 DOL</t>
  </si>
  <si>
    <t>HOP400201</t>
  </si>
  <si>
    <t>4107005743</t>
  </si>
  <si>
    <t>SAS15Q-200V-PCDY QX SCRL A SPC 15HP 200G 460/3/60 DOL EXP</t>
  </si>
  <si>
    <t>HOP400202</t>
  </si>
  <si>
    <t>HOP400204</t>
  </si>
  <si>
    <t>HOP400209</t>
  </si>
  <si>
    <t>HOP400214</t>
  </si>
  <si>
    <t>HOP400218</t>
  </si>
  <si>
    <t>4107006611</t>
  </si>
  <si>
    <t>SAS15Q-200V-PCDY-SPL QX-PX SPC15HP 200G 460/3/60 DOL,2X CONT</t>
  </si>
  <si>
    <t>HOP400219</t>
  </si>
  <si>
    <t>4107006612</t>
  </si>
  <si>
    <t>SAS15T-200V-TADY-SPL TX SCRL ASPC 15HP 200G 208/3/60 DOL BPS</t>
  </si>
  <si>
    <t>HOP400220</t>
  </si>
  <si>
    <t>HOP400221</t>
  </si>
  <si>
    <t>4107005655</t>
  </si>
  <si>
    <t>SAS15P-200V-PCDY PX SCRL A SPC 15HP 200G 460/3/60 DOL</t>
  </si>
  <si>
    <t>HOP400224</t>
  </si>
  <si>
    <t>HOP400229</t>
  </si>
  <si>
    <t>HOP400232</t>
  </si>
  <si>
    <t>4107006313</t>
  </si>
  <si>
    <t>LAS10T-200V-TCDY TX SCRL LAB A10HP 10BAR 200G 460/3/60 DOL</t>
  </si>
  <si>
    <t>HOP400234</t>
  </si>
  <si>
    <t>HOP400242</t>
  </si>
  <si>
    <t>4107006756</t>
  </si>
  <si>
    <t>LAS10T-200V-TCDY-SPL TX SRL LA10HP 10B 200G 460/60 INT W/LAG</t>
  </si>
  <si>
    <t>HOP400256</t>
  </si>
  <si>
    <t>HOP450006</t>
  </si>
  <si>
    <t>4107005499</t>
  </si>
  <si>
    <t>SAS07D-080V-DCDZ DX SCRL A SPC 7HP 80G 460/3/60 DOL</t>
  </si>
  <si>
    <t>HOP450009</t>
  </si>
  <si>
    <t>4107005493</t>
  </si>
  <si>
    <t>SAS07D-080V-DADY DX SCRL A SPC 7HP 80G 208/3/60 DOL</t>
  </si>
  <si>
    <t>HOP450011</t>
  </si>
  <si>
    <t>HOP450012</t>
  </si>
  <si>
    <t>4107005423</t>
  </si>
  <si>
    <t>SAS02D-080V-DCDY DX SCRL A SPC 2HP 80G 460/3/60 DOL</t>
  </si>
  <si>
    <t>HOP450013</t>
  </si>
  <si>
    <t>4107005431</t>
  </si>
  <si>
    <t>SAS03D-080V-DCDY DX SCRL A SPC 3HP 80G 460/3/60 DOL</t>
  </si>
  <si>
    <t>HOP450014</t>
  </si>
  <si>
    <t>4107005495</t>
  </si>
  <si>
    <t>SAS07D-080V-DCDY DX SCRL A SPC HP 80G 460/3/60 DOL</t>
  </si>
  <si>
    <t>HOP450017</t>
  </si>
  <si>
    <t>HOP450019</t>
  </si>
  <si>
    <t>4107005439</t>
  </si>
  <si>
    <t>SAS05D-080V-DCDY DX SCRL A SPC 5HP 80G 460/3/60 DOL</t>
  </si>
  <si>
    <t>HOP450020</t>
  </si>
  <si>
    <t>4107005444</t>
  </si>
  <si>
    <t>SAS05D-080V-DEDZ DX SCRL A SPC 5HP 80G 380/3/50 DOL</t>
  </si>
  <si>
    <t>HOP450026</t>
  </si>
  <si>
    <t>4107006112</t>
  </si>
  <si>
    <t>SAS02D-080V-DCDZ-SPL SCRL 2HP80G 460/3/60 DOL, PREM EFF</t>
  </si>
  <si>
    <t>HOP450028</t>
  </si>
  <si>
    <t>HOP450031</t>
  </si>
  <si>
    <t>HOP450032</t>
  </si>
  <si>
    <t>4107006106</t>
  </si>
  <si>
    <t>SAS07D-080V-DCDZ-BPS 7.5HP 80G460/3/60 DOL BASIC PKG, NO LAG</t>
  </si>
  <si>
    <t>HOP450033</t>
  </si>
  <si>
    <t>4107005433</t>
  </si>
  <si>
    <t>SAS03D-080V-DADZ DX SCRL A SPC 3HP 80G 208/3/60 DOL</t>
  </si>
  <si>
    <t>HOP450034</t>
  </si>
  <si>
    <t>4107006104</t>
  </si>
  <si>
    <t>SAS02D-080V-DBDY-BPS 2HP 80G230/3/60 DOL BASIC PKG, NO DRY</t>
  </si>
  <si>
    <t>HOP450037</t>
  </si>
  <si>
    <t>4107005496</t>
  </si>
  <si>
    <t>SAS07D-080V-DEDY DX SCRL A SPC 7HP 80G 380/3/50 DOL</t>
  </si>
  <si>
    <t>HOP450038</t>
  </si>
  <si>
    <t>4107006108</t>
  </si>
  <si>
    <t>SAS05T-120V-TCDY-SPL 460/3/6010BAR, SX DRY NO LAG NO CO 110</t>
  </si>
  <si>
    <t>HOP450039</t>
  </si>
  <si>
    <t>HOP450040</t>
  </si>
  <si>
    <t>HOP450041</t>
  </si>
  <si>
    <t>HOP450043</t>
  </si>
  <si>
    <t>HOP450044</t>
  </si>
  <si>
    <t>4107006121</t>
  </si>
  <si>
    <t>SAS07T-200V-TCDY-BPS 7.5HP 200TX SPC,460/3/60,BASIC PKG</t>
  </si>
  <si>
    <t>HOP450045</t>
  </si>
  <si>
    <t>HOP450046</t>
  </si>
  <si>
    <t>HOP450047</t>
  </si>
  <si>
    <t>HOP450048</t>
  </si>
  <si>
    <t>HOP450049</t>
  </si>
  <si>
    <t>4107006127</t>
  </si>
  <si>
    <t>SAS05D-080V-DCDZ-SPL DX 5HP80G 460/3/60, 10BAR, 100# DEL</t>
  </si>
  <si>
    <t>HOP450050</t>
  </si>
  <si>
    <t>4107006130</t>
  </si>
  <si>
    <t>SAS05D-080V-DKDY DX SCRL A SPC5HP 80G 380/3/60 DOL</t>
  </si>
  <si>
    <t>HOP450052</t>
  </si>
  <si>
    <t>4107005435</t>
  </si>
  <si>
    <t>SAS03D-080V-DCDZ DX SCRL A SPC 3HP 80G 460/3/60 DOL</t>
  </si>
  <si>
    <t>HOP450053</t>
  </si>
  <si>
    <t>HOP450054</t>
  </si>
  <si>
    <t>HOP450056</t>
  </si>
  <si>
    <t>HOP450057</t>
  </si>
  <si>
    <t>4107005443</t>
  </si>
  <si>
    <t>SAS05D-080V-DCDZ DX SCRL A SPC 5HP 80G 460/3/60 DOL</t>
  </si>
  <si>
    <t>HOP450058</t>
  </si>
  <si>
    <t>HOP450064</t>
  </si>
  <si>
    <t>HOP450065</t>
  </si>
  <si>
    <t>4107005429</t>
  </si>
  <si>
    <t>SAS03D-080V-DADY DX SCRL A SPC 3HP 80G 208/3/60 DOL</t>
  </si>
  <si>
    <t>HOP450066</t>
  </si>
  <si>
    <t>4107005979</t>
  </si>
  <si>
    <t>SAS07D-120V-TEDY DX SCRL A SPC7.5HP 120G 380/3/50 DOL EXP</t>
  </si>
  <si>
    <t>HOP450068</t>
  </si>
  <si>
    <t>LSCR DX</t>
  </si>
  <si>
    <t>4107006374</t>
  </si>
  <si>
    <t>LAS02D-080V-DCDY DX SCRL LAB A2HP 10B 80G 460/3/60 DOL INTMF</t>
  </si>
  <si>
    <t>HOP450070</t>
  </si>
  <si>
    <t>HOP450071</t>
  </si>
  <si>
    <t>HOP450072</t>
  </si>
  <si>
    <t>HOP450073</t>
  </si>
  <si>
    <t>4107005440</t>
  </si>
  <si>
    <t>SAS05D-080V-DEDY DX SCRL A SPC 5HP 80G 380/3/50 DOL</t>
  </si>
  <si>
    <t>HOP450075</t>
  </si>
  <si>
    <t>4107006518</t>
  </si>
  <si>
    <t>SAS05D-080V-DADY-BPS DX SCRL A5HP 80G 208/3/60, NO DRY/DP/CO</t>
  </si>
  <si>
    <t>HOP450076</t>
  </si>
  <si>
    <t>4107006517</t>
  </si>
  <si>
    <t>SAS07D-080V-DADY-SPL DX SCRL A7.5HP 80G 208/3/60 DOL DUAL</t>
  </si>
  <si>
    <t>HOP450077</t>
  </si>
  <si>
    <t>4107006524</t>
  </si>
  <si>
    <t>SAS05D-080V-DCDZ-SPL DX SCRL ASPC 5HP 80G 460/3/60 DOL,NO CO</t>
  </si>
  <si>
    <t>HOP450078</t>
  </si>
  <si>
    <t>4107006523</t>
  </si>
  <si>
    <t>SAS07D-080V-DCDZ-SPL 7.5HP DX80G 460/3/60,CRB FLR W/DP ALM</t>
  </si>
  <si>
    <t>HOP450081</t>
  </si>
  <si>
    <t>4107005422</t>
  </si>
  <si>
    <t>SAS02D-080V-DBDY DX SCRL A SPC 2HP 80G 230/3/60 DOL</t>
  </si>
  <si>
    <t>HOP450082</t>
  </si>
  <si>
    <t>HOP450083</t>
  </si>
  <si>
    <t>HOP450084</t>
  </si>
  <si>
    <t>HOP450085</t>
  </si>
  <si>
    <t>HOP450086</t>
  </si>
  <si>
    <t>HOP450087</t>
  </si>
  <si>
    <t>HOP450088</t>
  </si>
  <si>
    <t>4107005421</t>
  </si>
  <si>
    <t>SAS02D-080V-DADY DX SCRL A SPC 2HP 80G 208/3/60 DOL</t>
  </si>
  <si>
    <t>HOP450090</t>
  </si>
  <si>
    <t>HOP450091</t>
  </si>
  <si>
    <t>HOP450092</t>
  </si>
  <si>
    <t>4107005438</t>
  </si>
  <si>
    <t>SAS05D-080V-DBDY DX SCRL A SPC 5HP 80G 230/3/60 DOL</t>
  </si>
  <si>
    <t>HOP450094</t>
  </si>
  <si>
    <t>HOP450095</t>
  </si>
  <si>
    <t>4107005437</t>
  </si>
  <si>
    <t>SAS05D-080V-DADY DX SCRL A SPC 5HP 80G 208/3/60 DOL</t>
  </si>
  <si>
    <t>HOP450096</t>
  </si>
  <si>
    <t>HOP450097</t>
  </si>
  <si>
    <t>4107006529</t>
  </si>
  <si>
    <t>SAS03D-080V-DCDY-SPL DX 3HP80G,460/3/60,DRY SZ2,NO LAG-CO</t>
  </si>
  <si>
    <t>HOP450098</t>
  </si>
  <si>
    <t>HOP450099</t>
  </si>
  <si>
    <t>HOP450100</t>
  </si>
  <si>
    <t>HOP450101</t>
  </si>
  <si>
    <t>HOP450102</t>
  </si>
  <si>
    <t>HOP450103</t>
  </si>
  <si>
    <t>HOP450107</t>
  </si>
  <si>
    <t>4107006274</t>
  </si>
  <si>
    <t>LAS05T-120V-TCDY TX SCRL LAB A5HP 10BAR 120G 460/3/60 DOL</t>
  </si>
  <si>
    <t>HOP450187</t>
  </si>
  <si>
    <t>4107005527</t>
  </si>
  <si>
    <t>SAS07Q-200V-QCDY QX SCRL A SPC 7.5HP 200G 460/3/60 DOL</t>
  </si>
  <si>
    <t>HOP450192</t>
  </si>
  <si>
    <t>4107006006</t>
  </si>
  <si>
    <t>SAS07T-200V-QCDZ TX SCRL A SPC7.5HP 200G 460/3/60 DOL EXP</t>
  </si>
  <si>
    <t>HOP450196</t>
  </si>
  <si>
    <t>4107005978</t>
  </si>
  <si>
    <t>SAS07D-120V-TCDY DX SCRL A SPC7.5HP 120G 460/3/60 DOL EXP</t>
  </si>
  <si>
    <t>HOP450204</t>
  </si>
  <si>
    <t>4107005446</t>
  </si>
  <si>
    <t>SAS05T-120V-TBDY TX SCRL A SPC 5HP 120G 230/3/60 DOL</t>
  </si>
  <si>
    <t>USN100008</t>
  </si>
  <si>
    <t>SystemSN</t>
  </si>
  <si>
    <t>Tab</t>
  </si>
  <si>
    <t>MstBd</t>
  </si>
  <si>
    <t>Volt</t>
  </si>
  <si>
    <t>HP</t>
  </si>
  <si>
    <t>Start</t>
  </si>
  <si>
    <t>Item</t>
  </si>
  <si>
    <t>ItemDesc</t>
  </si>
  <si>
    <t>Enter Serial Number:</t>
  </si>
  <si>
    <t>Master Board Type:</t>
  </si>
  <si>
    <t>Voltage:</t>
  </si>
  <si>
    <t>HP:</t>
  </si>
  <si>
    <t>Starter Type:</t>
  </si>
  <si>
    <t>Model Number:</t>
  </si>
  <si>
    <t>System Description:</t>
  </si>
  <si>
    <t>Tab:</t>
  </si>
  <si>
    <t>SCROLL - DUPLEX MASTER BOARD RETROFIT</t>
  </si>
  <si>
    <t>QTY</t>
  </si>
  <si>
    <t>PART NUMBER</t>
  </si>
  <si>
    <t>DESCRIPTION</t>
  </si>
  <si>
    <t>4107 6511 86</t>
  </si>
  <si>
    <t>PLATE, MASTER BOARD ADAPTER</t>
  </si>
  <si>
    <t>PANEL SHOP SCRAP</t>
  </si>
  <si>
    <t>DIN RAIL, CUT TO 3"L ON CENTER</t>
  </si>
  <si>
    <t>PANEL SHOP</t>
  </si>
  <si>
    <t>SCREW, 6-32</t>
  </si>
  <si>
    <t>4107 6516 64</t>
  </si>
  <si>
    <t>SWT ETHERNET 5-PORT</t>
  </si>
  <si>
    <t>4107 6517 68</t>
  </si>
  <si>
    <t>CABLE, ETHERNET 3'L</t>
  </si>
  <si>
    <t>4107 6507 47</t>
  </si>
  <si>
    <t>FUSE BLOCK, 5x20mm</t>
  </si>
  <si>
    <t>4107 6508 22</t>
  </si>
  <si>
    <t>FUSE, 0.5A 5x20mm</t>
  </si>
  <si>
    <t>4'</t>
  </si>
  <si>
    <t>4107 6509 46</t>
  </si>
  <si>
    <t>WIRE, 18AWG BLU</t>
  </si>
  <si>
    <t>4107 6509 47</t>
  </si>
  <si>
    <t>WIRE, 18AWG BRN</t>
  </si>
  <si>
    <t>4107 6509 29</t>
  </si>
  <si>
    <t>WIRE, 14AWG GRN</t>
  </si>
  <si>
    <t>Choose 19 I/O OR 31 I/O Board Based on Flag from List</t>
  </si>
  <si>
    <t>4107 6511 91</t>
  </si>
  <si>
    <t>PCB MASTER BOARD 19 I/O 1-PORT</t>
  </si>
  <si>
    <t>4107 6511 90</t>
  </si>
  <si>
    <t>PCB MASTER BOARD 31 I/O 1-PORT</t>
  </si>
  <si>
    <t>Verify Wiring Diagram (if Special)</t>
  </si>
  <si>
    <t>4107 8526 79</t>
  </si>
  <si>
    <t>WIRING DIAGRAM, DX SCROLL</t>
  </si>
  <si>
    <t>Choose Label Based on Voltage (and if Special)</t>
  </si>
  <si>
    <t>4107 9007 15</t>
  </si>
  <si>
    <t>LABEL, AMP/FUSE 208V</t>
  </si>
  <si>
    <t>4107 9007 16</t>
  </si>
  <si>
    <t>LABEL, AMP/FUSE 230V</t>
  </si>
  <si>
    <t>4107 9007 17</t>
  </si>
  <si>
    <t>LABEL, AMP/FUSE 380V</t>
  </si>
  <si>
    <t>4107 9007 18</t>
  </si>
  <si>
    <t>LABEL, AMP/FUSE 460V</t>
  </si>
  <si>
    <t>SCROLL - TRIPLEX MASTER BOARD RETROFIT</t>
  </si>
  <si>
    <t>4107 6511 87</t>
  </si>
  <si>
    <t>4107 6516 62</t>
  </si>
  <si>
    <t>SWT ETHERNET 8-PORT</t>
  </si>
  <si>
    <t>4107 6507 11</t>
  </si>
  <si>
    <t>PLUG ETHERNET SECURITY</t>
  </si>
  <si>
    <t>WIRING DIAGRAM, TX SCROLL</t>
  </si>
  <si>
    <t>4107 9007 19</t>
  </si>
  <si>
    <t>4107 9007 20</t>
  </si>
  <si>
    <t>4107 9007 21</t>
  </si>
  <si>
    <t>SCROLL - QUADRAPLEX MASTER BOARD RETROFIT</t>
  </si>
  <si>
    <t>WIRING DIAGRAM, QX SCROLL</t>
  </si>
  <si>
    <t>4107 9007 23</t>
  </si>
  <si>
    <t>4107 9007 24</t>
  </si>
  <si>
    <t>4107 9007 25</t>
  </si>
  <si>
    <t>Range:</t>
  </si>
  <si>
    <t>Qty</t>
  </si>
  <si>
    <t>Part Number</t>
  </si>
  <si>
    <t>Description</t>
  </si>
  <si>
    <t>4107 8526 81</t>
  </si>
  <si>
    <t>4107 9007 22</t>
  </si>
  <si>
    <t>4107 9007 26</t>
  </si>
  <si>
    <t>4107 8526 83</t>
  </si>
  <si>
    <t>SCROLL - PENTAPLEX MASTER BOARD RETROFIT</t>
  </si>
  <si>
    <t>WIRING DIAGRAM, PX SCROLL</t>
  </si>
  <si>
    <t>4107 9007 27</t>
  </si>
  <si>
    <t>4107 9007 28</t>
  </si>
  <si>
    <t>4107 9007 29</t>
  </si>
  <si>
    <t>SCROLL - HEXAPLEX MASTER BOARD RETROFIT</t>
  </si>
  <si>
    <t>WIRING DIAGRAM, HX SCROLL</t>
  </si>
  <si>
    <t>4107 9007 31</t>
  </si>
  <si>
    <t>4107 9007 32</t>
  </si>
  <si>
    <t>4107 9007 33</t>
  </si>
  <si>
    <t>LAB SCROLL - DUPLEX MASTER BOARD RETROFIT</t>
  </si>
  <si>
    <t>WIRING DIAGRAM, DX LAB SCROLL</t>
  </si>
  <si>
    <t>4107 9007 39</t>
  </si>
  <si>
    <t>4107 9007 40</t>
  </si>
  <si>
    <t>4107 9007 41</t>
  </si>
  <si>
    <t>LAB SCROLL - TRIPLEX MASTER BOARD RETROFIT</t>
  </si>
  <si>
    <t>WIRING DIAGRAM, TX LAB SCROLL</t>
  </si>
  <si>
    <t>4107 9007 43</t>
  </si>
  <si>
    <t>4107 9007 44</t>
  </si>
  <si>
    <t>4107 9007 45</t>
  </si>
  <si>
    <t>LAB SCROLL - QUADRAPLEX MASTER BOARD RETROFIT</t>
  </si>
  <si>
    <t>WIRING DIAGRAM, QX LAB SCROLL</t>
  </si>
  <si>
    <t>4107 9007 47</t>
  </si>
  <si>
    <t>4107 9007 48</t>
  </si>
  <si>
    <t>4107 9007 49</t>
  </si>
  <si>
    <t>LAB SCROLL - PENTAPLEX MASTER BOARD RETROFIT</t>
  </si>
  <si>
    <t>WIRING DIAGRAM, PX LAB SCROLL</t>
  </si>
  <si>
    <t>4107 9007 51</t>
  </si>
  <si>
    <t>4107 9007 52</t>
  </si>
  <si>
    <t>4107 9007 53</t>
  </si>
  <si>
    <t>LAB SCROLL - HEXAPLEX MASTER BOARD RETROFIT</t>
  </si>
  <si>
    <t>WIRING DIAGRAM, HX LAB SCROLL</t>
  </si>
  <si>
    <t>4107 9007 55</t>
  </si>
  <si>
    <t>4107 9007 56</t>
  </si>
  <si>
    <t>4107 9007 57</t>
  </si>
  <si>
    <t>STANDARD CLAW - DUPLEX MASTER BOARD RETROFIT</t>
  </si>
  <si>
    <t>WIRING DIAGRAM, DX CLAW</t>
  </si>
  <si>
    <t>4107 9007 63</t>
  </si>
  <si>
    <t>4107 9007 64</t>
  </si>
  <si>
    <t>4107 9007 65</t>
  </si>
  <si>
    <t>STANDARD CLAW 10HP - DUPLEX MASTER BOARD RETROFIT</t>
  </si>
  <si>
    <t>WIRING DIAGRAM, DX CLAW 10HP</t>
  </si>
  <si>
    <t>STANDARD CLAW - TRIPLEX MASTER BOARD RETROFIT</t>
  </si>
  <si>
    <t>WIRING DIAGRAM, TX CLAW</t>
  </si>
  <si>
    <t>4107 9007 67</t>
  </si>
  <si>
    <t>4107 9007 68</t>
  </si>
  <si>
    <t>4107 9007 69</t>
  </si>
  <si>
    <t>STANDARD CLAW 10HP - TRIPLEX MASTER BOARD RETROFIT</t>
  </si>
  <si>
    <t>WIRING DIAGRAM, TX CLAW 10HP</t>
  </si>
  <si>
    <t>4107 8527 05</t>
  </si>
  <si>
    <t>4107 8527 06</t>
  </si>
  <si>
    <t>4107 9007 66</t>
  </si>
  <si>
    <t>4107 8527 09</t>
  </si>
  <si>
    <t>4107 8526 85</t>
  </si>
  <si>
    <t>4107 9007 30</t>
  </si>
  <si>
    <t>4107 9007 34</t>
  </si>
  <si>
    <t>4107 8526 87</t>
  </si>
  <si>
    <t>4107 8526 80</t>
  </si>
  <si>
    <t>4107 9007 42</t>
  </si>
  <si>
    <t>4107 9007 46</t>
  </si>
  <si>
    <t>4107 8526 82</t>
  </si>
  <si>
    <t>4107 8526 84</t>
  </si>
  <si>
    <t>4107 9007 50</t>
  </si>
  <si>
    <t>4107 9007 54</t>
  </si>
  <si>
    <t>4107 8526 86</t>
  </si>
  <si>
    <t>4107 8526 88</t>
  </si>
  <si>
    <t>4107 9007 58</t>
  </si>
  <si>
    <t>4107 9007 70</t>
  </si>
  <si>
    <t>4107 8527 10</t>
  </si>
  <si>
    <t>CLW10 DX</t>
  </si>
  <si>
    <t>CLW10 TX</t>
  </si>
  <si>
    <t>CLW10 QX</t>
  </si>
  <si>
    <t>STANDARD CLAW - QUADRAPLEX MASTER BOARD RETROFIT</t>
  </si>
  <si>
    <t>WIRING DIAGRAM, QX CLAW</t>
  </si>
  <si>
    <t>4107 9007 71</t>
  </si>
  <si>
    <t>4107 9007 72</t>
  </si>
  <si>
    <t>4107 9007 73</t>
  </si>
  <si>
    <t>STANDARD CLAW 10HP - QUADRAPLEX MASTER BOARD RETROFIT</t>
  </si>
  <si>
    <t>WIRING DIAGRAM, QX CLAW 10HP</t>
  </si>
  <si>
    <t>STANDARD CLAW - PENTAPLEX MASTER BOARD RETROFIT</t>
  </si>
  <si>
    <t>WIRING DIAGRAM, PX CLAW</t>
  </si>
  <si>
    <t>4107 9007 75</t>
  </si>
  <si>
    <t>4107 9007 76</t>
  </si>
  <si>
    <t>4107 9007 77</t>
  </si>
  <si>
    <t>WIRING DIAGRAM, HX CLAW</t>
  </si>
  <si>
    <t>4107 9007 79</t>
  </si>
  <si>
    <t>4107 9007 80</t>
  </si>
  <si>
    <t>4107 9007 81</t>
  </si>
  <si>
    <t>CLWHX</t>
  </si>
  <si>
    <t>VSD CLAW - DUPLEX MASTER BOARD RETROFIT</t>
  </si>
  <si>
    <t>WIRING DIAGRAM, DX VSD CLAW</t>
  </si>
  <si>
    <t>4107 9007 87</t>
  </si>
  <si>
    <t>4107 9007 88</t>
  </si>
  <si>
    <t>4107 9007 89</t>
  </si>
  <si>
    <t>VSD CLAW - TRIPLEX MASTER BOARD RETROFIT</t>
  </si>
  <si>
    <t>WIRING DIAGRAM, TX VSD CLAW</t>
  </si>
  <si>
    <t>4107 9007 91</t>
  </si>
  <si>
    <t>4107 9007 92</t>
  </si>
  <si>
    <t>4107 9007 93</t>
  </si>
  <si>
    <t>VSD CLAW - QUADRAPLEX MASTER BOARD RETROFIT</t>
  </si>
  <si>
    <t>WIRING DIAGRAM, QX VSD CLAW</t>
  </si>
  <si>
    <t>4107 9007 95</t>
  </si>
  <si>
    <t>4107 9007 96</t>
  </si>
  <si>
    <t>4107 9007 97</t>
  </si>
  <si>
    <t>VSD CLAW - PENTAPLEX MASTER BOARD RETROFIT</t>
  </si>
  <si>
    <t>4107 9007 99</t>
  </si>
  <si>
    <t>4107 9008 00</t>
  </si>
  <si>
    <t>4107 9008 01</t>
  </si>
  <si>
    <t>VSD CLAW - HEXAPLEX MASTER BOARD RETROFIT</t>
  </si>
  <si>
    <t>WIRING DIAGRAM, HX VSD CLAW</t>
  </si>
  <si>
    <t>4107 9008 03</t>
  </si>
  <si>
    <t>4107 9008 04</t>
  </si>
  <si>
    <t>4107 9008 05</t>
  </si>
  <si>
    <t>LUBE VAC - DUPLEX MASTER BOARD RETROFIT</t>
  </si>
  <si>
    <t>WIRING DIAGRAM, DX LUBE VAC</t>
  </si>
  <si>
    <t>LUBE VAC - TRIPLEX MASTER BOARD RETROFIT</t>
  </si>
  <si>
    <t>WIRING DIAGRAM, TX LUBE VAC</t>
  </si>
  <si>
    <t>LUBE VAC 5-15HP - QUADRAPLEX MASTER BOARD RETROFIT</t>
  </si>
  <si>
    <t>WIRING DIAGRAM, QX LUBE VAC</t>
  </si>
  <si>
    <t>LUBE VAC 25HP 208-230V - QUADRAPLEX MASTER BOARD RETROFIT</t>
  </si>
  <si>
    <t>4107 6523 64</t>
  </si>
  <si>
    <t>4107 6523 65</t>
  </si>
  <si>
    <t>4107 6523 61</t>
  </si>
  <si>
    <t>4107 9007 74</t>
  </si>
  <si>
    <t>4107 8523 57</t>
  </si>
  <si>
    <t>4107 8527 23</t>
  </si>
  <si>
    <t>4107 9008 06</t>
  </si>
  <si>
    <t>4107 9008 02</t>
  </si>
  <si>
    <t>4107 8527 19</t>
  </si>
  <si>
    <t>4107 8527 15</t>
  </si>
  <si>
    <t>4107 9007 98</t>
  </si>
  <si>
    <t>4107 9007 94</t>
  </si>
  <si>
    <t>4107 8527 11</t>
  </si>
  <si>
    <t>4107 8527 07</t>
  </si>
  <si>
    <t>4107 9007 90</t>
  </si>
  <si>
    <t>4107 9007 82</t>
  </si>
  <si>
    <t>4107 8527 21</t>
  </si>
  <si>
    <t>4107 9007 78</t>
  </si>
  <si>
    <t>4107 8527 14</t>
  </si>
  <si>
    <t>4107 8527 13</t>
  </si>
  <si>
    <t>Old Style Master Board Upgrade Parts List</t>
  </si>
  <si>
    <t>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</si>
</sst>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4" fillId="0" borderId="0" xfId="1" applyFont="1" applyFill="1" applyBorder="1" applyAlignment="1"/>
    <xf numFmtId="0" fontId="5" fillId="0" borderId="0" xfId="0" applyFont="1" applyFill="1"/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4" borderId="2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4" xfId="0" applyFont="1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4" fillId="5" borderId="2" xfId="0" applyFont="1" applyFill="1" applyBorder="1" applyAlignment="1">
      <alignment horizontal="center"/>
    </xf>
    <xf numFmtId="0" fontId="7" fillId="3" borderId="2" xfId="0" applyFont="1" applyFill="1" applyBorder="1" applyAlignment="1"/>
    <xf numFmtId="0" fontId="0" fillId="0" borderId="6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0" fillId="0" borderId="0" xfId="0" applyFont="1" applyBorder="1" applyAlignment="1">
      <alignment horizontal="right"/>
    </xf>
    <xf numFmtId="0" fontId="0" fillId="0" borderId="0" xfId="0" applyFont="1" applyBorder="1" applyAlignment="1"/>
    <xf numFmtId="0" fontId="0" fillId="0" borderId="5" xfId="0" applyBorder="1"/>
    <xf numFmtId="0" fontId="0" fillId="0" borderId="1" xfId="0" applyBorder="1"/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" fillId="0" borderId="0" xfId="0" applyFont="1" applyBorder="1"/>
    <xf numFmtId="0" fontId="8" fillId="0" borderId="0" xfId="0" applyFont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8" xfId="0" applyFont="1" applyBorder="1"/>
    <xf numFmtId="0" fontId="6" fillId="0" borderId="0" xfId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9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2" xfId="0" applyFont="1" applyFill="1" applyBorder="1" applyAlignment="1"/>
    <xf numFmtId="0" fontId="7" fillId="3" borderId="10" xfId="0" applyFont="1" applyFill="1" applyBorder="1" applyAlignment="1">
      <alignment horizontal="center"/>
    </xf>
  </cellXfs>
  <cellStyles count="2">
    <cellStyle name="Normal" xfId="0" builtinId="0"/>
    <cellStyle name="Normal_System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showGridLines="0" tabSelected="1" workbookViewId="0">
      <selection activeCell="E4" sqref="E4:G4"/>
    </sheetView>
  </sheetViews>
  <sheetFormatPr defaultRowHeight="15" x14ac:dyDescent="0.25"/>
  <cols>
    <col min="1" max="1" width="3.42578125" customWidth="1"/>
    <col min="12" max="12" width="3.85546875" customWidth="1"/>
  </cols>
  <sheetData>
    <row r="2" spans="2:11" ht="33.75" x14ac:dyDescent="0.5">
      <c r="B2" s="60" t="s">
        <v>1024</v>
      </c>
      <c r="C2" s="61"/>
      <c r="D2" s="61"/>
      <c r="E2" s="61"/>
      <c r="F2" s="61"/>
      <c r="G2" s="61"/>
      <c r="H2" s="61"/>
      <c r="I2" s="61"/>
      <c r="J2" s="61"/>
      <c r="K2" s="62"/>
    </row>
    <row r="3" spans="2:11" x14ac:dyDescent="0.25">
      <c r="B3" s="27"/>
      <c r="C3" s="28"/>
      <c r="D3" s="28"/>
      <c r="E3" s="28"/>
      <c r="F3" s="28"/>
      <c r="G3" s="28"/>
      <c r="H3" s="28"/>
      <c r="I3" s="28"/>
      <c r="J3" s="28"/>
      <c r="K3" s="29"/>
    </row>
    <row r="4" spans="2:11" ht="23.25" x14ac:dyDescent="0.35">
      <c r="B4" s="30"/>
      <c r="C4" s="31"/>
      <c r="D4" s="32" t="s">
        <v>811</v>
      </c>
      <c r="E4" s="55" t="s">
        <v>636</v>
      </c>
      <c r="F4" s="55"/>
      <c r="G4" s="55"/>
      <c r="H4" s="31"/>
      <c r="I4" s="58" t="str">
        <f>IF(VLOOKUP($E$4,SYSTEM,5,0)="No","",IF(VLOOKUP($E$4,SYSTEM,5,0)="Yes","Upgraded","??"))</f>
        <v>Upgraded</v>
      </c>
      <c r="J4" s="58"/>
      <c r="K4" s="21"/>
    </row>
    <row r="5" spans="2:11" x14ac:dyDescent="0.25">
      <c r="B5" s="37"/>
      <c r="C5" s="38"/>
      <c r="D5" s="38"/>
      <c r="E5" s="38"/>
      <c r="F5" s="38"/>
      <c r="G5" s="38"/>
      <c r="H5" s="38"/>
      <c r="I5" s="38"/>
      <c r="J5" s="38"/>
      <c r="K5" s="24"/>
    </row>
    <row r="6" spans="2:11" x14ac:dyDescent="0.25">
      <c r="B6" s="27"/>
      <c r="C6" s="28"/>
      <c r="D6" s="28"/>
      <c r="E6" s="28"/>
      <c r="F6" s="28"/>
      <c r="G6" s="28"/>
      <c r="H6" s="28"/>
      <c r="I6" s="28"/>
      <c r="J6" s="28"/>
      <c r="K6" s="29"/>
    </row>
    <row r="7" spans="2:11" x14ac:dyDescent="0.25">
      <c r="B7" s="30"/>
      <c r="C7" s="31"/>
      <c r="D7" s="32" t="s">
        <v>812</v>
      </c>
      <c r="E7" s="33" t="str">
        <f>VLOOKUP($E$4,SYSTEM,3,0)</f>
        <v>19 I/O</v>
      </c>
      <c r="F7" s="34"/>
      <c r="G7" s="35" t="s">
        <v>818</v>
      </c>
      <c r="H7" s="56" t="str">
        <f>VLOOKUP($E$4,SYSTEM,2,0)</f>
        <v>SCR QX</v>
      </c>
      <c r="I7" s="56"/>
      <c r="J7" s="31"/>
      <c r="K7" s="21"/>
    </row>
    <row r="8" spans="2:11" x14ac:dyDescent="0.25">
      <c r="B8" s="30"/>
      <c r="C8" s="31"/>
      <c r="D8" s="32" t="s">
        <v>813</v>
      </c>
      <c r="E8" s="56" t="str">
        <f>VLOOKUP($E$4,SYSTEM,4,0)</f>
        <v>460/3/60</v>
      </c>
      <c r="F8" s="56"/>
      <c r="G8" s="32" t="s">
        <v>814</v>
      </c>
      <c r="H8" s="34" t="str">
        <f>VLOOKUP($E$4,SYSTEM,6,0)</f>
        <v>15</v>
      </c>
      <c r="I8" s="31"/>
      <c r="J8" s="31"/>
      <c r="K8" s="21"/>
    </row>
    <row r="9" spans="2:11" x14ac:dyDescent="0.25">
      <c r="B9" s="30"/>
      <c r="C9" s="31"/>
      <c r="D9" s="32" t="s">
        <v>815</v>
      </c>
      <c r="E9" s="34" t="str">
        <f>VLOOKUP($E$4,SYSTEM,7,0)</f>
        <v>DOL</v>
      </c>
      <c r="F9" s="31"/>
      <c r="G9" s="31"/>
      <c r="H9" s="31"/>
      <c r="I9" s="36"/>
      <c r="J9" s="31"/>
      <c r="K9" s="21"/>
    </row>
    <row r="10" spans="2:11" x14ac:dyDescent="0.25">
      <c r="B10" s="30"/>
      <c r="C10" s="31"/>
      <c r="D10" s="32" t="s">
        <v>816</v>
      </c>
      <c r="E10" s="56" t="str">
        <f>VLOOKUP($E$4,SYSTEM,8,0)</f>
        <v>4107005639</v>
      </c>
      <c r="F10" s="56"/>
      <c r="G10" s="31"/>
      <c r="H10" s="31"/>
      <c r="I10" s="31"/>
      <c r="J10" s="31"/>
      <c r="K10" s="21"/>
    </row>
    <row r="11" spans="2:11" x14ac:dyDescent="0.25">
      <c r="B11" s="30"/>
      <c r="C11" s="31"/>
      <c r="D11" s="32" t="s">
        <v>817</v>
      </c>
      <c r="E11" s="56" t="str">
        <f>VLOOKUP($E$4,SYSTEM,9,0)</f>
        <v>SAS15Q-200V-QCDY QX SCRL A SPC 15HP 200G 460/3/60 DOL</v>
      </c>
      <c r="F11" s="56"/>
      <c r="G11" s="56"/>
      <c r="H11" s="56"/>
      <c r="I11" s="56"/>
      <c r="J11" s="56"/>
      <c r="K11" s="57"/>
    </row>
    <row r="12" spans="2:11" x14ac:dyDescent="0.25">
      <c r="B12" s="37"/>
      <c r="C12" s="38"/>
      <c r="D12" s="38"/>
      <c r="E12" s="38"/>
      <c r="F12" s="38"/>
      <c r="G12" s="38"/>
      <c r="H12" s="38"/>
      <c r="I12" s="38"/>
      <c r="J12" s="38"/>
      <c r="K12" s="24"/>
    </row>
    <row r="13" spans="2:11" x14ac:dyDescent="0.25">
      <c r="B13" s="27"/>
      <c r="C13" s="28"/>
      <c r="D13" s="51" t="s">
        <v>876</v>
      </c>
      <c r="E13" s="52" t="str">
        <f>LEFT($H$7,(LEN($H$7)-3))&amp;RIGHT($H$7,2)</f>
        <v>SCRQX</v>
      </c>
      <c r="F13" s="28"/>
      <c r="G13" s="28"/>
      <c r="H13" s="28"/>
      <c r="I13" s="28"/>
      <c r="J13" s="28"/>
      <c r="K13" s="29"/>
    </row>
    <row r="14" spans="2:11" x14ac:dyDescent="0.25">
      <c r="B14" s="30"/>
      <c r="C14" s="31"/>
      <c r="D14" s="31"/>
      <c r="E14" s="31"/>
      <c r="F14" s="31"/>
      <c r="G14" s="31"/>
      <c r="H14" s="31"/>
      <c r="I14" s="31"/>
      <c r="J14" s="31"/>
      <c r="K14" s="21"/>
    </row>
    <row r="15" spans="2:11" x14ac:dyDescent="0.25">
      <c r="B15" s="30"/>
      <c r="C15" s="44"/>
      <c r="D15" s="44"/>
      <c r="E15" s="44"/>
      <c r="F15" s="44"/>
      <c r="G15" s="44"/>
      <c r="H15" s="44"/>
      <c r="I15" s="44"/>
      <c r="J15" s="31"/>
      <c r="K15" s="21"/>
    </row>
    <row r="16" spans="2:11" x14ac:dyDescent="0.25">
      <c r="B16" s="30"/>
      <c r="C16" s="45" t="s">
        <v>877</v>
      </c>
      <c r="D16" s="63" t="s">
        <v>878</v>
      </c>
      <c r="E16" s="63"/>
      <c r="F16" s="63" t="s">
        <v>879</v>
      </c>
      <c r="G16" s="63"/>
      <c r="H16" s="63"/>
      <c r="I16" s="63"/>
      <c r="J16" s="31"/>
      <c r="K16" s="21"/>
    </row>
    <row r="17" spans="2:11" x14ac:dyDescent="0.25">
      <c r="B17" s="30"/>
      <c r="C17" s="20">
        <f ca="1">INDEX(INDIRECT($E$13),3,1)</f>
        <v>1</v>
      </c>
      <c r="D17" s="54" t="str">
        <f ca="1">INDEX(INDIRECT($E$13),3,2)</f>
        <v>4107 6511 87</v>
      </c>
      <c r="E17" s="54"/>
      <c r="F17" s="59" t="str">
        <f ca="1">INDEX(INDIRECT($E$13),3,3)</f>
        <v>PLATE, MASTER BOARD ADAPTER</v>
      </c>
      <c r="G17" s="59"/>
      <c r="H17" s="59"/>
      <c r="I17" s="59"/>
      <c r="J17" s="31"/>
      <c r="K17" s="21"/>
    </row>
    <row r="18" spans="2:11" x14ac:dyDescent="0.25">
      <c r="B18" s="30"/>
      <c r="C18" s="20">
        <f ca="1">INDEX(INDIRECT($E$13),4,1)</f>
        <v>1</v>
      </c>
      <c r="D18" s="54" t="str">
        <f ca="1">INDEX(INDIRECT($E$13),4,2)</f>
        <v>PANEL SHOP SCRAP</v>
      </c>
      <c r="E18" s="54"/>
      <c r="F18" s="59" t="str">
        <f ca="1">INDEX(INDIRECT($E$13),4,3)</f>
        <v>DIN RAIL, CUT TO 3"L ON CENTER</v>
      </c>
      <c r="G18" s="59"/>
      <c r="H18" s="59"/>
      <c r="I18" s="59"/>
      <c r="J18" s="31"/>
      <c r="K18" s="21"/>
    </row>
    <row r="19" spans="2:11" x14ac:dyDescent="0.25">
      <c r="B19" s="30"/>
      <c r="C19" s="20">
        <f ca="1">INDEX(INDIRECT($E$13),5,1)</f>
        <v>2</v>
      </c>
      <c r="D19" s="54" t="str">
        <f ca="1">INDEX(INDIRECT($E$13),5,2)</f>
        <v>PANEL SHOP</v>
      </c>
      <c r="E19" s="54"/>
      <c r="F19" s="59" t="str">
        <f ca="1">INDEX(INDIRECT($E$13),5,3)</f>
        <v>SCREW, 6-32</v>
      </c>
      <c r="G19" s="59"/>
      <c r="H19" s="59"/>
      <c r="I19" s="59"/>
      <c r="J19" s="31"/>
      <c r="K19" s="21"/>
    </row>
    <row r="20" spans="2:11" x14ac:dyDescent="0.25">
      <c r="B20" s="30"/>
      <c r="C20" s="20">
        <f ca="1">INDEX(INDIRECT($E$13),6,1)</f>
        <v>1</v>
      </c>
      <c r="D20" s="54" t="str">
        <f ca="1">INDEX(INDIRECT($E$13),6,2)</f>
        <v>4107 6516 62</v>
      </c>
      <c r="E20" s="54"/>
      <c r="F20" s="59" t="str">
        <f ca="1">INDEX(INDIRECT($E$13),6,3)</f>
        <v>SWT ETHERNET 8-PORT</v>
      </c>
      <c r="G20" s="59"/>
      <c r="H20" s="59"/>
      <c r="I20" s="59"/>
      <c r="J20" s="31"/>
      <c r="K20" s="21"/>
    </row>
    <row r="21" spans="2:11" x14ac:dyDescent="0.25">
      <c r="B21" s="30"/>
      <c r="C21" s="20">
        <f ca="1">INDEX(INDIRECT($E$13),7,1)</f>
        <v>1</v>
      </c>
      <c r="D21" s="54" t="str">
        <f ca="1">INDEX(INDIRECT($E$13),7,2)</f>
        <v>4107 6517 68</v>
      </c>
      <c r="E21" s="54"/>
      <c r="F21" s="59" t="str">
        <f ca="1">INDEX(INDIRECT($E$13),7,3)</f>
        <v>CABLE, ETHERNET 3'L</v>
      </c>
      <c r="G21" s="59"/>
      <c r="H21" s="59"/>
      <c r="I21" s="59"/>
      <c r="J21" s="31"/>
      <c r="K21" s="21"/>
    </row>
    <row r="22" spans="2:11" x14ac:dyDescent="0.25">
      <c r="B22" s="30"/>
      <c r="C22" s="20">
        <f ca="1">INDEX(INDIRECT($E$13),8,1)</f>
        <v>1</v>
      </c>
      <c r="D22" s="54" t="str">
        <f ca="1">INDEX(INDIRECT($E$13),8,2)</f>
        <v>4107 6507 47</v>
      </c>
      <c r="E22" s="54"/>
      <c r="F22" s="59" t="str">
        <f ca="1">INDEX(INDIRECT($E$13),8,3)</f>
        <v>FUSE BLOCK, 5x20mm</v>
      </c>
      <c r="G22" s="59"/>
      <c r="H22" s="59"/>
      <c r="I22" s="59"/>
      <c r="J22" s="31"/>
      <c r="K22" s="21"/>
    </row>
    <row r="23" spans="2:11" x14ac:dyDescent="0.25">
      <c r="B23" s="30"/>
      <c r="C23" s="20">
        <f ca="1">INDEX(INDIRECT($E$13),9,1)</f>
        <v>1</v>
      </c>
      <c r="D23" s="54" t="str">
        <f ca="1">INDEX(INDIRECT($E$13),9,2)</f>
        <v>4107 6508 22</v>
      </c>
      <c r="E23" s="54"/>
      <c r="F23" s="59" t="str">
        <f ca="1">INDEX(INDIRECT($E$13),9,3)</f>
        <v>FUSE, 0.5A 5x20mm</v>
      </c>
      <c r="G23" s="59"/>
      <c r="H23" s="59"/>
      <c r="I23" s="59"/>
      <c r="J23" s="31"/>
      <c r="K23" s="21"/>
    </row>
    <row r="24" spans="2:11" x14ac:dyDescent="0.25">
      <c r="B24" s="30"/>
      <c r="C24" s="20" t="str">
        <f ca="1">INDEX(INDIRECT($E$13),10,1)</f>
        <v>4'</v>
      </c>
      <c r="D24" s="54" t="str">
        <f ca="1">INDEX(INDIRECT($E$13),10,2)</f>
        <v>4107 6509 46</v>
      </c>
      <c r="E24" s="54"/>
      <c r="F24" s="59" t="str">
        <f ca="1">INDEX(INDIRECT($E$13),10,3)</f>
        <v>WIRE, 18AWG BLU</v>
      </c>
      <c r="G24" s="59"/>
      <c r="H24" s="59"/>
      <c r="I24" s="59"/>
      <c r="J24" s="31"/>
      <c r="K24" s="21"/>
    </row>
    <row r="25" spans="2:11" x14ac:dyDescent="0.25">
      <c r="B25" s="30"/>
      <c r="C25" s="20" t="str">
        <f ca="1">INDEX(INDIRECT($E$13),11,1)</f>
        <v>4'</v>
      </c>
      <c r="D25" s="54" t="str">
        <f ca="1">INDEX(INDIRECT($E$13),11,2)</f>
        <v>4107 6509 47</v>
      </c>
      <c r="E25" s="54"/>
      <c r="F25" s="59" t="str">
        <f ca="1">INDEX(INDIRECT($E$13),11,3)</f>
        <v>WIRE, 18AWG BRN</v>
      </c>
      <c r="G25" s="59"/>
      <c r="H25" s="59"/>
      <c r="I25" s="59"/>
      <c r="J25" s="31"/>
      <c r="K25" s="21"/>
    </row>
    <row r="26" spans="2:11" x14ac:dyDescent="0.25">
      <c r="B26" s="30"/>
      <c r="C26" s="20" t="str">
        <f ca="1">INDEX(INDIRECT($E$13),12,1)</f>
        <v>4'</v>
      </c>
      <c r="D26" s="54" t="str">
        <f ca="1">INDEX(INDIRECT($E$13),12,2)</f>
        <v>4107 6509 29</v>
      </c>
      <c r="E26" s="54"/>
      <c r="F26" s="59" t="str">
        <f ca="1">INDEX(INDIRECT($E$13),12,3)</f>
        <v>WIRE, 14AWG GRN</v>
      </c>
      <c r="G26" s="59"/>
      <c r="H26" s="59"/>
      <c r="I26" s="59"/>
      <c r="J26" s="31"/>
      <c r="K26" s="21"/>
    </row>
    <row r="27" spans="2:11" x14ac:dyDescent="0.25">
      <c r="B27" s="30"/>
      <c r="C27" s="20">
        <f ca="1">IF(INDEX(INDIRECT($E$13),13,1)="","",INDEX(INDIRECT($E$13),13,1))</f>
        <v>1</v>
      </c>
      <c r="D27" s="54" t="str">
        <f ca="1">IF(INDEX(INDIRECT($E$13),13,2)="","",INDEX(INDIRECT($E$13),13,2))</f>
        <v>4107 6507 11</v>
      </c>
      <c r="E27" s="54"/>
      <c r="F27" s="59" t="str">
        <f ca="1">IF(INDEX(INDIRECT($E$13),13,3)="","",INDEX(INDIRECT($E$13),13,3))</f>
        <v>PLUG ETHERNET SECURITY</v>
      </c>
      <c r="G27" s="59"/>
      <c r="H27" s="59"/>
      <c r="I27" s="59"/>
      <c r="J27" s="31"/>
      <c r="K27" s="21"/>
    </row>
    <row r="28" spans="2:11" x14ac:dyDescent="0.25">
      <c r="B28" s="30"/>
      <c r="C28" s="20">
        <f ca="1">IF(LEFT($E$7,2)="19",INDEX(INDIRECT($E$13),16,1),IF(LEFT($E$7,2)="31",INDEX(INDIRECT($E$13),17,1),"??"))</f>
        <v>1</v>
      </c>
      <c r="D28" s="54" t="str">
        <f ca="1">IF(LEFT($E$7,2)="19",INDEX(INDIRECT($E$13),16,2),IF(LEFT($E$7,2)="31",INDEX(INDIRECT($E$13),17,2),"??"))</f>
        <v>4107 6511 91</v>
      </c>
      <c r="E28" s="54"/>
      <c r="F28" s="59" t="str">
        <f ca="1">IF(LEFT($E$7,2)="19",INDEX(INDIRECT($E$13),16,3),IF(LEFT($E$7,2)="31",INDEX(INDIRECT($E$13),17,3),"??"))</f>
        <v>PCB MASTER BOARD 19 I/O 1-PORT</v>
      </c>
      <c r="G28" s="59"/>
      <c r="H28" s="59"/>
      <c r="I28" s="59"/>
      <c r="J28" s="31"/>
      <c r="K28" s="21"/>
    </row>
    <row r="29" spans="2:11" x14ac:dyDescent="0.25">
      <c r="B29" s="30"/>
      <c r="C29" s="20">
        <f ca="1">INDEX(INDIRECT($E$13),20,1)</f>
        <v>1</v>
      </c>
      <c r="D29" s="54" t="str">
        <f ca="1">INDEX(INDIRECT($E$13),20,2)</f>
        <v>4107 8526 83</v>
      </c>
      <c r="E29" s="54"/>
      <c r="F29" s="59" t="str">
        <f ca="1">INDEX(INDIRECT($E$13),20,3)</f>
        <v>WIRING DIAGRAM, QX SCROLL</v>
      </c>
      <c r="G29" s="59"/>
      <c r="H29" s="59"/>
      <c r="I29" s="59"/>
      <c r="J29" s="31"/>
      <c r="K29" s="21"/>
    </row>
    <row r="30" spans="2:11" x14ac:dyDescent="0.25">
      <c r="B30" s="30"/>
      <c r="C30" s="20">
        <f ca="1">IF(LEFT($E$8,3)="208",INDEX(INDIRECT($E$13),23,1),IF(LEFT($E$8,3)="230",INDEX(INDIRECT($E$13),24,1),IF(LEFT($E$8,3)="380",INDEX(INDIRECT($E$13),25,1),IF(LEFT($E$8,3)="460",INDEX(INDIRECT($E$13),26,1),"1"))))</f>
        <v>1</v>
      </c>
      <c r="D30" s="54" t="str">
        <f ca="1">IF(LEFT($E$8,3)="208",INDEX(INDIRECT($E$13),23,2),IF(LEFT($E$8,3)="230",INDEX(INDIRECT($E$13),24,2),IF(LEFT($E$8,3)="380",INDEX(INDIRECT($E$13),25,2),IF(LEFT($E$8,3)="460",INDEX(INDIRECT($E$13),26,2),"??"))))</f>
        <v>4107 9007 26</v>
      </c>
      <c r="E30" s="54"/>
      <c r="F30" s="59" t="str">
        <f ca="1">IF(LEFT($E$8,3)="208",INDEX(INDIRECT($E$13),23,3),IF(LEFT($E$8,3)="230",INDEX(INDIRECT($E$13),24,3),IF(LEFT($E$8,3)="380",INDEX(INDIRECT($E$13),25,3),IF(LEFT($E$8,3)="460",INDEX(INDIRECT($E$13),26,3),"LABEL, AMP/FUSE "&amp;LEFT(E8,3)&amp;"V"))))</f>
        <v>LABEL, AMP/FUSE 460V</v>
      </c>
      <c r="G30" s="59"/>
      <c r="H30" s="59"/>
      <c r="I30" s="59"/>
      <c r="J30" s="31"/>
      <c r="K30" s="21"/>
    </row>
    <row r="31" spans="2:11" x14ac:dyDescent="0.25">
      <c r="B31" s="30"/>
      <c r="C31" s="31"/>
      <c r="D31" s="31"/>
      <c r="E31" s="31"/>
      <c r="F31" s="31"/>
      <c r="G31" s="31"/>
      <c r="H31" s="31"/>
      <c r="I31" s="31"/>
      <c r="J31" s="31"/>
      <c r="K31" s="21"/>
    </row>
    <row r="32" spans="2:11" x14ac:dyDescent="0.25">
      <c r="B32" s="37"/>
      <c r="C32" s="38"/>
      <c r="D32" s="38"/>
      <c r="E32" s="38"/>
      <c r="F32" s="38"/>
      <c r="G32" s="38"/>
      <c r="H32" s="38"/>
      <c r="I32" s="38"/>
      <c r="J32" s="38"/>
      <c r="K32" s="24"/>
    </row>
  </sheetData>
  <sheetProtection selectLockedCells="1"/>
  <mergeCells count="37">
    <mergeCell ref="B2:K2"/>
    <mergeCell ref="D28:E28"/>
    <mergeCell ref="F28:I28"/>
    <mergeCell ref="D29:E29"/>
    <mergeCell ref="F29:I29"/>
    <mergeCell ref="F16:I16"/>
    <mergeCell ref="F17:I17"/>
    <mergeCell ref="F18:I18"/>
    <mergeCell ref="F19:I19"/>
    <mergeCell ref="F20:I20"/>
    <mergeCell ref="F21:I21"/>
    <mergeCell ref="F22:I22"/>
    <mergeCell ref="D22:E22"/>
    <mergeCell ref="D17:E17"/>
    <mergeCell ref="D16:E16"/>
    <mergeCell ref="D18:E18"/>
    <mergeCell ref="D30:E30"/>
    <mergeCell ref="F30:I30"/>
    <mergeCell ref="F23:I23"/>
    <mergeCell ref="F24:I24"/>
    <mergeCell ref="F25:I25"/>
    <mergeCell ref="F26:I26"/>
    <mergeCell ref="F27:I27"/>
    <mergeCell ref="D23:E23"/>
    <mergeCell ref="D24:E24"/>
    <mergeCell ref="D25:E25"/>
    <mergeCell ref="D26:E26"/>
    <mergeCell ref="D27:E27"/>
    <mergeCell ref="D19:E19"/>
    <mergeCell ref="D20:E20"/>
    <mergeCell ref="D21:E21"/>
    <mergeCell ref="E4:G4"/>
    <mergeCell ref="E11:K11"/>
    <mergeCell ref="E10:F10"/>
    <mergeCell ref="E8:F8"/>
    <mergeCell ref="H7:I7"/>
    <mergeCell ref="I4:J4"/>
  </mergeCells>
  <dataValidations count="1">
    <dataValidation type="list" allowBlank="1" showInputMessage="1" showErrorMessage="1" sqref="E4:G4">
      <formula1>SYSTEMSN</formula1>
    </dataValidation>
  </dataValidations>
  <pageMargins left="0.5" right="0.5" top="0.5" bottom="0.5" header="0" footer="0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7"/>
  <sheetViews>
    <sheetView topLeftCell="A247" workbookViewId="0">
      <selection activeCell="E265" sqref="E265"/>
    </sheetView>
  </sheetViews>
  <sheetFormatPr defaultRowHeight="15" x14ac:dyDescent="0.25"/>
  <cols>
    <col min="1" max="1" width="13.7109375" style="2" customWidth="1"/>
    <col min="2" max="2" width="11.5703125" style="2" customWidth="1"/>
    <col min="3" max="3" width="7.7109375" style="2" customWidth="1"/>
    <col min="4" max="4" width="8.85546875" style="2" customWidth="1"/>
    <col min="5" max="5" width="5.85546875" style="2" customWidth="1"/>
    <col min="6" max="6" width="5" style="2" customWidth="1"/>
    <col min="7" max="7" width="5.7109375" style="2" customWidth="1"/>
    <col min="8" max="8" width="11.42578125" style="2" customWidth="1"/>
    <col min="9" max="9" width="66" style="2" customWidth="1"/>
    <col min="10" max="16384" width="9.140625" style="2"/>
  </cols>
  <sheetData>
    <row r="1" spans="1:9" x14ac:dyDescent="0.25">
      <c r="A1" s="53" t="s">
        <v>803</v>
      </c>
      <c r="B1" s="53" t="s">
        <v>804</v>
      </c>
      <c r="C1" s="53" t="s">
        <v>805</v>
      </c>
      <c r="D1" s="53" t="s">
        <v>806</v>
      </c>
      <c r="E1" s="53" t="s">
        <v>1025</v>
      </c>
      <c r="F1" s="53" t="s">
        <v>807</v>
      </c>
      <c r="G1" s="53" t="s">
        <v>808</v>
      </c>
      <c r="H1" s="53" t="s">
        <v>809</v>
      </c>
      <c r="I1" s="53" t="s">
        <v>810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1" t="s">
        <v>9</v>
      </c>
      <c r="B3" s="1" t="s">
        <v>10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11</v>
      </c>
      <c r="I3" s="1" t="s">
        <v>12</v>
      </c>
    </row>
    <row r="4" spans="1:9" x14ac:dyDescent="0.25">
      <c r="A4" s="1" t="s">
        <v>13</v>
      </c>
      <c r="B4" s="1" t="s">
        <v>1</v>
      </c>
      <c r="C4" s="1" t="s">
        <v>2</v>
      </c>
      <c r="D4" s="1" t="s">
        <v>3</v>
      </c>
      <c r="E4" s="1" t="s">
        <v>27</v>
      </c>
      <c r="F4" s="1" t="s">
        <v>14</v>
      </c>
      <c r="G4" s="1" t="s">
        <v>6</v>
      </c>
      <c r="H4" s="1" t="s">
        <v>15</v>
      </c>
      <c r="I4" s="1" t="s">
        <v>16</v>
      </c>
    </row>
    <row r="5" spans="1:9" x14ac:dyDescent="0.25">
      <c r="A5" s="1" t="s">
        <v>17</v>
      </c>
      <c r="B5" s="1" t="s">
        <v>18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19</v>
      </c>
      <c r="H5" s="1" t="s">
        <v>20</v>
      </c>
      <c r="I5" s="1" t="s">
        <v>21</v>
      </c>
    </row>
    <row r="6" spans="1:9" x14ac:dyDescent="0.25">
      <c r="A6" s="1" t="s">
        <v>22</v>
      </c>
      <c r="B6" s="1" t="s">
        <v>10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23</v>
      </c>
      <c r="I6" s="1" t="s">
        <v>24</v>
      </c>
    </row>
    <row r="7" spans="1:9" x14ac:dyDescent="0.25">
      <c r="A7" s="1" t="s">
        <v>25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14</v>
      </c>
      <c r="G7" s="1" t="s">
        <v>6</v>
      </c>
      <c r="H7" s="1" t="s">
        <v>15</v>
      </c>
      <c r="I7" s="1" t="s">
        <v>16</v>
      </c>
    </row>
    <row r="8" spans="1:9" x14ac:dyDescent="0.25">
      <c r="A8" s="1" t="s">
        <v>26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14</v>
      </c>
      <c r="G8" s="1" t="s">
        <v>6</v>
      </c>
      <c r="H8" s="1" t="s">
        <v>28</v>
      </c>
      <c r="I8" s="1" t="s">
        <v>29</v>
      </c>
    </row>
    <row r="9" spans="1:9" x14ac:dyDescent="0.25">
      <c r="A9" s="1" t="s">
        <v>30</v>
      </c>
      <c r="B9" s="1" t="s">
        <v>31</v>
      </c>
      <c r="C9" s="1" t="s">
        <v>2</v>
      </c>
      <c r="D9" s="1" t="s">
        <v>3</v>
      </c>
      <c r="E9" s="1" t="s">
        <v>4</v>
      </c>
      <c r="F9" s="1" t="s">
        <v>14</v>
      </c>
      <c r="G9" s="1" t="s">
        <v>6</v>
      </c>
      <c r="H9" s="1" t="s">
        <v>32</v>
      </c>
      <c r="I9" s="1" t="s">
        <v>33</v>
      </c>
    </row>
    <row r="10" spans="1:9" x14ac:dyDescent="0.25">
      <c r="A10" s="1" t="s">
        <v>34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14</v>
      </c>
      <c r="G10" s="1" t="s">
        <v>6</v>
      </c>
      <c r="H10" s="1" t="s">
        <v>35</v>
      </c>
      <c r="I10" s="1" t="s">
        <v>36</v>
      </c>
    </row>
    <row r="11" spans="1:9" x14ac:dyDescent="0.25">
      <c r="A11" s="1" t="s">
        <v>37</v>
      </c>
      <c r="B11" s="1" t="s">
        <v>10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6</v>
      </c>
      <c r="H11" s="1" t="s">
        <v>23</v>
      </c>
      <c r="I11" s="1" t="s">
        <v>24</v>
      </c>
    </row>
    <row r="12" spans="1:9" x14ac:dyDescent="0.25">
      <c r="A12" s="1" t="s">
        <v>38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39</v>
      </c>
      <c r="G12" s="1" t="s">
        <v>6</v>
      </c>
      <c r="H12" s="1" t="s">
        <v>40</v>
      </c>
      <c r="I12" s="1" t="s">
        <v>41</v>
      </c>
    </row>
    <row r="13" spans="1:9" x14ac:dyDescent="0.25">
      <c r="A13" s="1" t="s">
        <v>42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14</v>
      </c>
      <c r="G13" s="1" t="s">
        <v>6</v>
      </c>
      <c r="H13" s="1" t="s">
        <v>43</v>
      </c>
      <c r="I13" s="1" t="s">
        <v>44</v>
      </c>
    </row>
    <row r="14" spans="1:9" x14ac:dyDescent="0.25">
      <c r="A14" s="1" t="s">
        <v>45</v>
      </c>
      <c r="B14" s="1" t="s">
        <v>46</v>
      </c>
      <c r="C14" s="1" t="s">
        <v>2</v>
      </c>
      <c r="D14" s="1" t="s">
        <v>3</v>
      </c>
      <c r="E14" s="1" t="s">
        <v>4</v>
      </c>
      <c r="F14" s="1" t="s">
        <v>14</v>
      </c>
      <c r="G14" s="1" t="s">
        <v>19</v>
      </c>
      <c r="H14" s="1" t="s">
        <v>47</v>
      </c>
      <c r="I14" s="1" t="s">
        <v>48</v>
      </c>
    </row>
    <row r="15" spans="1:9" x14ac:dyDescent="0.25">
      <c r="A15" s="1" t="s">
        <v>49</v>
      </c>
      <c r="B15" s="1" t="s">
        <v>50</v>
      </c>
      <c r="C15" s="1" t="s">
        <v>2</v>
      </c>
      <c r="D15" s="1" t="s">
        <v>3</v>
      </c>
      <c r="E15" s="1" t="s">
        <v>4</v>
      </c>
      <c r="F15" s="1" t="s">
        <v>14</v>
      </c>
      <c r="G15" s="1" t="s">
        <v>6</v>
      </c>
      <c r="H15" s="1" t="s">
        <v>51</v>
      </c>
      <c r="I15" s="1" t="s">
        <v>52</v>
      </c>
    </row>
    <row r="16" spans="1:9" x14ac:dyDescent="0.25">
      <c r="A16" s="1" t="s">
        <v>53</v>
      </c>
      <c r="B16" s="1" t="s">
        <v>10</v>
      </c>
      <c r="C16" s="1" t="s">
        <v>2</v>
      </c>
      <c r="D16" s="1" t="s">
        <v>3</v>
      </c>
      <c r="E16" s="1" t="s">
        <v>4</v>
      </c>
      <c r="F16" s="1" t="s">
        <v>14</v>
      </c>
      <c r="G16" s="1" t="s">
        <v>6</v>
      </c>
      <c r="H16" s="1" t="s">
        <v>54</v>
      </c>
      <c r="I16" s="1" t="s">
        <v>55</v>
      </c>
    </row>
    <row r="17" spans="1:9" x14ac:dyDescent="0.25">
      <c r="A17" s="1" t="s">
        <v>56</v>
      </c>
      <c r="B17" s="1" t="s">
        <v>50</v>
      </c>
      <c r="C17" s="1" t="s">
        <v>2</v>
      </c>
      <c r="D17" s="1" t="s">
        <v>57</v>
      </c>
      <c r="E17" s="1" t="s">
        <v>4</v>
      </c>
      <c r="F17" s="1" t="s">
        <v>14</v>
      </c>
      <c r="G17" s="1" t="s">
        <v>6</v>
      </c>
      <c r="H17" s="1" t="s">
        <v>58</v>
      </c>
      <c r="I17" s="1" t="s">
        <v>59</v>
      </c>
    </row>
    <row r="18" spans="1:9" x14ac:dyDescent="0.25">
      <c r="A18" s="1" t="s">
        <v>60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6</v>
      </c>
      <c r="H18" s="1" t="s">
        <v>61</v>
      </c>
      <c r="I18" s="1" t="s">
        <v>62</v>
      </c>
    </row>
    <row r="19" spans="1:9" x14ac:dyDescent="0.25">
      <c r="A19" s="1" t="s">
        <v>63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39</v>
      </c>
      <c r="G19" s="1" t="s">
        <v>6</v>
      </c>
      <c r="H19" s="1" t="s">
        <v>64</v>
      </c>
      <c r="I19" s="1" t="s">
        <v>65</v>
      </c>
    </row>
    <row r="20" spans="1:9" x14ac:dyDescent="0.25">
      <c r="A20" s="1" t="s">
        <v>66</v>
      </c>
      <c r="B20" s="1" t="s">
        <v>10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67</v>
      </c>
      <c r="I20" s="1" t="s">
        <v>68</v>
      </c>
    </row>
    <row r="21" spans="1:9" x14ac:dyDescent="0.25">
      <c r="A21" s="1" t="s">
        <v>69</v>
      </c>
      <c r="B21" s="1" t="s">
        <v>953</v>
      </c>
      <c r="C21" s="1" t="s">
        <v>2</v>
      </c>
      <c r="D21" s="1" t="s">
        <v>3</v>
      </c>
      <c r="E21" s="1" t="s">
        <v>4</v>
      </c>
      <c r="F21" s="1" t="s">
        <v>70</v>
      </c>
      <c r="G21" s="1" t="s">
        <v>71</v>
      </c>
      <c r="H21" s="1" t="s">
        <v>72</v>
      </c>
      <c r="I21" s="1" t="s">
        <v>73</v>
      </c>
    </row>
    <row r="22" spans="1:9" x14ac:dyDescent="0.25">
      <c r="A22" s="1" t="s">
        <v>74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14</v>
      </c>
      <c r="G22" s="1" t="s">
        <v>6</v>
      </c>
      <c r="H22" s="1" t="s">
        <v>15</v>
      </c>
      <c r="I22" s="1" t="s">
        <v>16</v>
      </c>
    </row>
    <row r="23" spans="1:9" x14ac:dyDescent="0.25">
      <c r="A23" s="1" t="s">
        <v>75</v>
      </c>
      <c r="B23" s="1" t="s">
        <v>10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6</v>
      </c>
      <c r="H23" s="1" t="s">
        <v>23</v>
      </c>
      <c r="I23" s="1" t="s">
        <v>24</v>
      </c>
    </row>
    <row r="24" spans="1:9" x14ac:dyDescent="0.25">
      <c r="A24" s="1" t="s">
        <v>76</v>
      </c>
      <c r="B24" s="1" t="s">
        <v>31</v>
      </c>
      <c r="C24" s="1" t="s">
        <v>2</v>
      </c>
      <c r="D24" s="1" t="s">
        <v>3</v>
      </c>
      <c r="E24" s="1" t="s">
        <v>4</v>
      </c>
      <c r="F24" s="1" t="s">
        <v>14</v>
      </c>
      <c r="G24" s="1" t="s">
        <v>6</v>
      </c>
      <c r="H24" s="1" t="s">
        <v>77</v>
      </c>
      <c r="I24" s="1" t="s">
        <v>78</v>
      </c>
    </row>
    <row r="25" spans="1:9" x14ac:dyDescent="0.25">
      <c r="A25" s="1" t="s">
        <v>79</v>
      </c>
      <c r="B25" s="1" t="s">
        <v>46</v>
      </c>
      <c r="C25" s="1" t="s">
        <v>2</v>
      </c>
      <c r="D25" s="1" t="s">
        <v>3</v>
      </c>
      <c r="E25" s="1" t="s">
        <v>4</v>
      </c>
      <c r="F25" s="1" t="s">
        <v>80</v>
      </c>
      <c r="G25" s="1" t="s">
        <v>19</v>
      </c>
      <c r="H25" s="1" t="s">
        <v>81</v>
      </c>
      <c r="I25" s="1" t="s">
        <v>82</v>
      </c>
    </row>
    <row r="26" spans="1:9" x14ac:dyDescent="0.25">
      <c r="A26" s="1" t="s">
        <v>83</v>
      </c>
      <c r="B26" s="1" t="s">
        <v>46</v>
      </c>
      <c r="C26" s="1" t="s">
        <v>2</v>
      </c>
      <c r="D26" s="1" t="s">
        <v>3</v>
      </c>
      <c r="E26" s="1" t="s">
        <v>4</v>
      </c>
      <c r="F26" s="1" t="s">
        <v>84</v>
      </c>
      <c r="G26" s="1" t="s">
        <v>19</v>
      </c>
      <c r="H26" s="1" t="s">
        <v>85</v>
      </c>
      <c r="I26" s="1" t="s">
        <v>86</v>
      </c>
    </row>
    <row r="27" spans="1:9" x14ac:dyDescent="0.25">
      <c r="A27" s="1" t="s">
        <v>87</v>
      </c>
      <c r="B27" s="1" t="s">
        <v>88</v>
      </c>
      <c r="C27" s="1" t="s">
        <v>89</v>
      </c>
      <c r="D27" s="1" t="s">
        <v>3</v>
      </c>
      <c r="E27" s="1" t="s">
        <v>4</v>
      </c>
      <c r="F27" s="1" t="s">
        <v>14</v>
      </c>
      <c r="G27" s="1" t="s">
        <v>6</v>
      </c>
      <c r="H27" s="1" t="s">
        <v>90</v>
      </c>
      <c r="I27" s="1" t="s">
        <v>91</v>
      </c>
    </row>
    <row r="28" spans="1:9" x14ac:dyDescent="0.25">
      <c r="A28" s="1" t="s">
        <v>92</v>
      </c>
      <c r="B28" s="1" t="s">
        <v>18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19</v>
      </c>
      <c r="H28" s="1" t="s">
        <v>93</v>
      </c>
      <c r="I28" s="1" t="s">
        <v>94</v>
      </c>
    </row>
    <row r="29" spans="1:9" x14ac:dyDescent="0.25">
      <c r="A29" s="1" t="s">
        <v>95</v>
      </c>
      <c r="B29" s="1" t="s">
        <v>50</v>
      </c>
      <c r="C29" s="1" t="s">
        <v>2</v>
      </c>
      <c r="D29" s="1" t="s">
        <v>3</v>
      </c>
      <c r="E29" s="1" t="s">
        <v>4</v>
      </c>
      <c r="F29" s="1" t="s">
        <v>14</v>
      </c>
      <c r="G29" s="1" t="s">
        <v>6</v>
      </c>
      <c r="H29" s="1" t="s">
        <v>96</v>
      </c>
      <c r="I29" s="1" t="s">
        <v>97</v>
      </c>
    </row>
    <row r="30" spans="1:9" x14ac:dyDescent="0.25">
      <c r="A30" s="1" t="s">
        <v>98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14</v>
      </c>
      <c r="G30" s="1" t="s">
        <v>6</v>
      </c>
      <c r="H30" s="1" t="s">
        <v>15</v>
      </c>
      <c r="I30" s="1" t="s">
        <v>16</v>
      </c>
    </row>
    <row r="31" spans="1:9" x14ac:dyDescent="0.25">
      <c r="A31" s="1" t="s">
        <v>99</v>
      </c>
      <c r="B31" s="1" t="s">
        <v>100</v>
      </c>
      <c r="C31" s="1" t="s">
        <v>2</v>
      </c>
      <c r="D31" s="1" t="s">
        <v>3</v>
      </c>
      <c r="E31" s="1" t="s">
        <v>4</v>
      </c>
      <c r="F31" s="1" t="s">
        <v>39</v>
      </c>
      <c r="G31" s="1" t="s">
        <v>19</v>
      </c>
      <c r="H31" s="1" t="s">
        <v>101</v>
      </c>
      <c r="I31" s="1" t="s">
        <v>102</v>
      </c>
    </row>
    <row r="32" spans="1:9" x14ac:dyDescent="0.25">
      <c r="A32" s="1" t="s">
        <v>103</v>
      </c>
      <c r="B32" s="1" t="s">
        <v>1</v>
      </c>
      <c r="C32" s="1" t="s">
        <v>2</v>
      </c>
      <c r="D32" s="1" t="s">
        <v>3</v>
      </c>
      <c r="E32" s="1" t="s">
        <v>4</v>
      </c>
      <c r="F32" s="1" t="s">
        <v>5</v>
      </c>
      <c r="G32" s="1" t="s">
        <v>6</v>
      </c>
      <c r="H32" s="1" t="s">
        <v>104</v>
      </c>
      <c r="I32" s="1" t="s">
        <v>105</v>
      </c>
    </row>
    <row r="33" spans="1:9" x14ac:dyDescent="0.25">
      <c r="A33" s="1" t="s">
        <v>106</v>
      </c>
      <c r="B33" s="1" t="s">
        <v>953</v>
      </c>
      <c r="C33" s="1" t="s">
        <v>2</v>
      </c>
      <c r="D33" s="1" t="s">
        <v>3</v>
      </c>
      <c r="E33" s="1" t="s">
        <v>4</v>
      </c>
      <c r="F33" s="1" t="s">
        <v>70</v>
      </c>
      <c r="G33" s="1" t="s">
        <v>71</v>
      </c>
      <c r="H33" s="1" t="s">
        <v>107</v>
      </c>
      <c r="I33" s="1" t="s">
        <v>108</v>
      </c>
    </row>
    <row r="34" spans="1:9" x14ac:dyDescent="0.25">
      <c r="A34" s="1" t="s">
        <v>109</v>
      </c>
      <c r="B34" s="1" t="s">
        <v>18</v>
      </c>
      <c r="C34" s="1" t="s">
        <v>2</v>
      </c>
      <c r="D34" s="1" t="s">
        <v>3</v>
      </c>
      <c r="E34" s="1" t="s">
        <v>4</v>
      </c>
      <c r="F34" s="1" t="s">
        <v>5</v>
      </c>
      <c r="G34" s="1" t="s">
        <v>19</v>
      </c>
      <c r="H34" s="1" t="s">
        <v>110</v>
      </c>
      <c r="I34" s="1" t="s">
        <v>111</v>
      </c>
    </row>
    <row r="35" spans="1:9" x14ac:dyDescent="0.25">
      <c r="A35" s="1" t="s">
        <v>112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113</v>
      </c>
      <c r="G35" s="1" t="s">
        <v>6</v>
      </c>
      <c r="H35" s="1" t="s">
        <v>114</v>
      </c>
      <c r="I35" s="1" t="s">
        <v>115</v>
      </c>
    </row>
    <row r="36" spans="1:9" x14ac:dyDescent="0.25">
      <c r="A36" s="1" t="s">
        <v>116</v>
      </c>
      <c r="B36" s="1" t="s">
        <v>18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19</v>
      </c>
      <c r="H36" s="1" t="s">
        <v>117</v>
      </c>
      <c r="I36" s="1" t="s">
        <v>118</v>
      </c>
    </row>
    <row r="37" spans="1:9" x14ac:dyDescent="0.25">
      <c r="A37" s="1" t="s">
        <v>119</v>
      </c>
      <c r="B37" s="1" t="s">
        <v>50</v>
      </c>
      <c r="C37" s="1" t="s">
        <v>2</v>
      </c>
      <c r="D37" s="1" t="s">
        <v>3</v>
      </c>
      <c r="E37" s="1" t="s">
        <v>4</v>
      </c>
      <c r="F37" s="1" t="s">
        <v>14</v>
      </c>
      <c r="G37" s="1" t="s">
        <v>6</v>
      </c>
      <c r="H37" s="1" t="s">
        <v>120</v>
      </c>
      <c r="I37" s="1" t="s">
        <v>121</v>
      </c>
    </row>
    <row r="38" spans="1:9" x14ac:dyDescent="0.25">
      <c r="A38" s="1" t="s">
        <v>122</v>
      </c>
      <c r="B38" s="1" t="s">
        <v>953</v>
      </c>
      <c r="C38" s="1" t="s">
        <v>2</v>
      </c>
      <c r="D38" s="1" t="s">
        <v>3</v>
      </c>
      <c r="E38" s="1" t="s">
        <v>27</v>
      </c>
      <c r="F38" s="1" t="s">
        <v>70</v>
      </c>
      <c r="G38" s="1" t="s">
        <v>71</v>
      </c>
      <c r="H38" s="1" t="s">
        <v>123</v>
      </c>
      <c r="I38" s="1" t="s">
        <v>124</v>
      </c>
    </row>
    <row r="39" spans="1:9" x14ac:dyDescent="0.25">
      <c r="A39" s="1" t="s">
        <v>125</v>
      </c>
      <c r="B39" s="1" t="s">
        <v>100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19</v>
      </c>
      <c r="H39" s="1" t="s">
        <v>126</v>
      </c>
      <c r="I39" s="1" t="s">
        <v>127</v>
      </c>
    </row>
    <row r="40" spans="1:9" x14ac:dyDescent="0.25">
      <c r="A40" s="1" t="s">
        <v>128</v>
      </c>
      <c r="B40" s="1" t="s">
        <v>100</v>
      </c>
      <c r="C40" s="1" t="s">
        <v>2</v>
      </c>
      <c r="D40" s="1" t="s">
        <v>3</v>
      </c>
      <c r="E40" s="1" t="s">
        <v>4</v>
      </c>
      <c r="F40" s="1" t="s">
        <v>5</v>
      </c>
      <c r="G40" s="1" t="s">
        <v>19</v>
      </c>
      <c r="H40" s="1" t="s">
        <v>129</v>
      </c>
      <c r="I40" s="1" t="s">
        <v>130</v>
      </c>
    </row>
    <row r="41" spans="1:9" x14ac:dyDescent="0.25">
      <c r="A41" s="1" t="s">
        <v>131</v>
      </c>
      <c r="B41" s="1" t="s">
        <v>18</v>
      </c>
      <c r="C41" s="1" t="s">
        <v>2</v>
      </c>
      <c r="D41" s="1" t="s">
        <v>3</v>
      </c>
      <c r="E41" s="1" t="s">
        <v>4</v>
      </c>
      <c r="F41" s="1" t="s">
        <v>5</v>
      </c>
      <c r="G41" s="1" t="s">
        <v>19</v>
      </c>
      <c r="H41" s="1" t="s">
        <v>132</v>
      </c>
      <c r="I41" s="1" t="s">
        <v>133</v>
      </c>
    </row>
    <row r="42" spans="1:9" x14ac:dyDescent="0.25">
      <c r="A42" s="1" t="s">
        <v>134</v>
      </c>
      <c r="B42" s="1" t="s">
        <v>1</v>
      </c>
      <c r="C42" s="1" t="s">
        <v>2</v>
      </c>
      <c r="D42" s="1" t="s">
        <v>3</v>
      </c>
      <c r="E42" s="1" t="s">
        <v>4</v>
      </c>
      <c r="F42" s="1" t="s">
        <v>14</v>
      </c>
      <c r="G42" s="1" t="s">
        <v>6</v>
      </c>
      <c r="H42" s="1" t="s">
        <v>135</v>
      </c>
      <c r="I42" s="1" t="s">
        <v>136</v>
      </c>
    </row>
    <row r="43" spans="1:9" x14ac:dyDescent="0.25">
      <c r="A43" s="1" t="s">
        <v>137</v>
      </c>
      <c r="B43" s="1" t="s">
        <v>10</v>
      </c>
      <c r="C43" s="1" t="s">
        <v>2</v>
      </c>
      <c r="D43" s="1" t="s">
        <v>57</v>
      </c>
      <c r="E43" s="1" t="s">
        <v>4</v>
      </c>
      <c r="F43" s="1" t="s">
        <v>5</v>
      </c>
      <c r="G43" s="1" t="s">
        <v>6</v>
      </c>
      <c r="H43" s="1" t="s">
        <v>138</v>
      </c>
      <c r="I43" s="1" t="s">
        <v>139</v>
      </c>
    </row>
    <row r="44" spans="1:9" x14ac:dyDescent="0.25">
      <c r="A44" s="1" t="s">
        <v>140</v>
      </c>
      <c r="B44" s="1" t="s">
        <v>141</v>
      </c>
      <c r="C44" s="1" t="s">
        <v>2</v>
      </c>
      <c r="D44" s="1" t="s">
        <v>3</v>
      </c>
      <c r="E44" s="1" t="s">
        <v>27</v>
      </c>
      <c r="F44" s="1" t="s">
        <v>5</v>
      </c>
      <c r="G44" s="1" t="s">
        <v>19</v>
      </c>
      <c r="H44" s="1" t="s">
        <v>142</v>
      </c>
      <c r="I44" s="1" t="s">
        <v>143</v>
      </c>
    </row>
    <row r="45" spans="1:9" x14ac:dyDescent="0.25">
      <c r="A45" s="1" t="s">
        <v>144</v>
      </c>
      <c r="B45" s="1" t="s">
        <v>1</v>
      </c>
      <c r="C45" s="1" t="s">
        <v>2</v>
      </c>
      <c r="D45" s="1" t="s">
        <v>3</v>
      </c>
      <c r="E45" s="1" t="s">
        <v>27</v>
      </c>
      <c r="F45" s="1" t="s">
        <v>80</v>
      </c>
      <c r="G45" s="1" t="s">
        <v>6</v>
      </c>
      <c r="H45" s="1" t="s">
        <v>145</v>
      </c>
      <c r="I45" s="1" t="s">
        <v>146</v>
      </c>
    </row>
    <row r="46" spans="1:9" x14ac:dyDescent="0.25">
      <c r="A46" s="1" t="s">
        <v>147</v>
      </c>
      <c r="B46" s="1" t="s">
        <v>18</v>
      </c>
      <c r="C46" s="1" t="s">
        <v>2</v>
      </c>
      <c r="D46" s="1" t="s">
        <v>3</v>
      </c>
      <c r="E46" s="1" t="s">
        <v>4</v>
      </c>
      <c r="F46" s="1" t="s">
        <v>14</v>
      </c>
      <c r="G46" s="1" t="s">
        <v>19</v>
      </c>
      <c r="H46" s="1" t="s">
        <v>148</v>
      </c>
      <c r="I46" s="1" t="s">
        <v>149</v>
      </c>
    </row>
    <row r="47" spans="1:9" x14ac:dyDescent="0.25">
      <c r="A47" s="1" t="s">
        <v>150</v>
      </c>
      <c r="B47" s="1" t="s">
        <v>100</v>
      </c>
      <c r="C47" s="1" t="s">
        <v>2</v>
      </c>
      <c r="D47" s="1" t="s">
        <v>3</v>
      </c>
      <c r="E47" s="1" t="s">
        <v>27</v>
      </c>
      <c r="F47" s="1" t="s">
        <v>5</v>
      </c>
      <c r="G47" s="1" t="s">
        <v>19</v>
      </c>
      <c r="H47" s="1" t="s">
        <v>151</v>
      </c>
      <c r="I47" s="1" t="s">
        <v>152</v>
      </c>
    </row>
    <row r="48" spans="1:9" x14ac:dyDescent="0.25">
      <c r="A48" s="1" t="s">
        <v>153</v>
      </c>
      <c r="B48" s="1" t="s">
        <v>18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19</v>
      </c>
      <c r="H48" s="1" t="s">
        <v>117</v>
      </c>
      <c r="I48" s="1" t="s">
        <v>118</v>
      </c>
    </row>
    <row r="49" spans="1:9" x14ac:dyDescent="0.25">
      <c r="A49" s="1" t="s">
        <v>154</v>
      </c>
      <c r="B49" s="1" t="s">
        <v>1</v>
      </c>
      <c r="C49" s="1" t="s">
        <v>2</v>
      </c>
      <c r="D49" s="1" t="s">
        <v>3</v>
      </c>
      <c r="E49" s="1" t="s">
        <v>4</v>
      </c>
      <c r="F49" s="1" t="s">
        <v>14</v>
      </c>
      <c r="G49" s="1" t="s">
        <v>6</v>
      </c>
      <c r="H49" s="1" t="s">
        <v>15</v>
      </c>
      <c r="I49" s="1" t="s">
        <v>16</v>
      </c>
    </row>
    <row r="50" spans="1:9" x14ac:dyDescent="0.25">
      <c r="A50" s="1" t="s">
        <v>155</v>
      </c>
      <c r="B50" s="1" t="s">
        <v>18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19</v>
      </c>
      <c r="H50" s="1" t="s">
        <v>156</v>
      </c>
      <c r="I50" s="1" t="s">
        <v>157</v>
      </c>
    </row>
    <row r="51" spans="1:9" x14ac:dyDescent="0.25">
      <c r="A51" s="1" t="s">
        <v>158</v>
      </c>
      <c r="B51" s="1" t="s">
        <v>18</v>
      </c>
      <c r="C51" s="1" t="s">
        <v>2</v>
      </c>
      <c r="D51" s="1" t="s">
        <v>3</v>
      </c>
      <c r="E51" s="1" t="s">
        <v>4</v>
      </c>
      <c r="F51" s="1" t="s">
        <v>5</v>
      </c>
      <c r="G51" s="1" t="s">
        <v>19</v>
      </c>
      <c r="H51" s="1" t="s">
        <v>159</v>
      </c>
      <c r="I51" s="1" t="s">
        <v>160</v>
      </c>
    </row>
    <row r="52" spans="1:9" x14ac:dyDescent="0.25">
      <c r="A52" s="1" t="s">
        <v>161</v>
      </c>
      <c r="B52" s="1" t="s">
        <v>50</v>
      </c>
      <c r="C52" s="1" t="s">
        <v>2</v>
      </c>
      <c r="D52" s="1" t="s">
        <v>3</v>
      </c>
      <c r="E52" s="1" t="s">
        <v>4</v>
      </c>
      <c r="F52" s="1" t="s">
        <v>39</v>
      </c>
      <c r="G52" s="1" t="s">
        <v>6</v>
      </c>
      <c r="H52" s="1" t="s">
        <v>162</v>
      </c>
      <c r="I52" s="1" t="s">
        <v>163</v>
      </c>
    </row>
    <row r="53" spans="1:9" x14ac:dyDescent="0.25">
      <c r="A53" s="1" t="s">
        <v>164</v>
      </c>
      <c r="B53" s="1" t="s">
        <v>50</v>
      </c>
      <c r="C53" s="1" t="s">
        <v>2</v>
      </c>
      <c r="D53" s="1" t="s">
        <v>3</v>
      </c>
      <c r="E53" s="1" t="s">
        <v>4</v>
      </c>
      <c r="F53" s="1" t="s">
        <v>14</v>
      </c>
      <c r="G53" s="1" t="s">
        <v>6</v>
      </c>
      <c r="H53" s="1" t="s">
        <v>96</v>
      </c>
      <c r="I53" s="1" t="s">
        <v>97</v>
      </c>
    </row>
    <row r="54" spans="1:9" x14ac:dyDescent="0.25">
      <c r="A54" s="1" t="s">
        <v>165</v>
      </c>
      <c r="B54" s="1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1" t="s">
        <v>166</v>
      </c>
      <c r="I54" s="1" t="s">
        <v>167</v>
      </c>
    </row>
    <row r="55" spans="1:9" x14ac:dyDescent="0.25">
      <c r="A55" s="1" t="s">
        <v>168</v>
      </c>
      <c r="B55" s="1" t="s">
        <v>100</v>
      </c>
      <c r="C55" s="1" t="s">
        <v>2</v>
      </c>
      <c r="D55" s="1" t="s">
        <v>3</v>
      </c>
      <c r="E55" s="1" t="s">
        <v>4</v>
      </c>
      <c r="F55" s="1" t="s">
        <v>5</v>
      </c>
      <c r="G55" s="1" t="s">
        <v>19</v>
      </c>
      <c r="H55" s="1" t="s">
        <v>169</v>
      </c>
      <c r="I55" s="1" t="s">
        <v>170</v>
      </c>
    </row>
    <row r="56" spans="1:9" x14ac:dyDescent="0.25">
      <c r="A56" s="1" t="s">
        <v>171</v>
      </c>
      <c r="B56" s="1" t="s">
        <v>18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19</v>
      </c>
      <c r="H56" s="1" t="s">
        <v>172</v>
      </c>
      <c r="I56" s="1" t="s">
        <v>173</v>
      </c>
    </row>
    <row r="57" spans="1:9" x14ac:dyDescent="0.25">
      <c r="A57" s="1" t="s">
        <v>174</v>
      </c>
      <c r="B57" s="1" t="s">
        <v>954</v>
      </c>
      <c r="C57" s="1" t="s">
        <v>2</v>
      </c>
      <c r="D57" s="1" t="s">
        <v>3</v>
      </c>
      <c r="E57" s="1" t="s">
        <v>4</v>
      </c>
      <c r="F57" s="1" t="s">
        <v>70</v>
      </c>
      <c r="G57" s="1" t="s">
        <v>71</v>
      </c>
      <c r="H57" s="1" t="s">
        <v>175</v>
      </c>
      <c r="I57" s="1" t="s">
        <v>176</v>
      </c>
    </row>
    <row r="58" spans="1:9" x14ac:dyDescent="0.25">
      <c r="A58" s="1" t="s">
        <v>177</v>
      </c>
      <c r="B58" s="1" t="s">
        <v>10</v>
      </c>
      <c r="C58" s="1" t="s">
        <v>2</v>
      </c>
      <c r="D58" s="1" t="s">
        <v>3</v>
      </c>
      <c r="E58" s="1" t="s">
        <v>4</v>
      </c>
      <c r="F58" s="1" t="s">
        <v>5</v>
      </c>
      <c r="G58" s="1" t="s">
        <v>6</v>
      </c>
      <c r="H58" s="1" t="s">
        <v>11</v>
      </c>
      <c r="I58" s="1" t="s">
        <v>12</v>
      </c>
    </row>
    <row r="59" spans="1:9" x14ac:dyDescent="0.25">
      <c r="A59" s="1" t="s">
        <v>178</v>
      </c>
      <c r="B59" s="1" t="s">
        <v>10</v>
      </c>
      <c r="C59" s="1" t="s">
        <v>2</v>
      </c>
      <c r="D59" s="1" t="s">
        <v>3</v>
      </c>
      <c r="E59" s="1" t="s">
        <v>4</v>
      </c>
      <c r="F59" s="1" t="s">
        <v>5</v>
      </c>
      <c r="G59" s="1" t="s">
        <v>6</v>
      </c>
      <c r="H59" s="1" t="s">
        <v>11</v>
      </c>
      <c r="I59" s="1" t="s">
        <v>12</v>
      </c>
    </row>
    <row r="60" spans="1:9" x14ac:dyDescent="0.25">
      <c r="A60" s="1" t="s">
        <v>179</v>
      </c>
      <c r="B60" s="1" t="s">
        <v>46</v>
      </c>
      <c r="C60" s="1" t="s">
        <v>2</v>
      </c>
      <c r="D60" s="1" t="s">
        <v>180</v>
      </c>
      <c r="E60" s="1" t="s">
        <v>4</v>
      </c>
      <c r="F60" s="1" t="s">
        <v>181</v>
      </c>
      <c r="G60" s="1" t="s">
        <v>19</v>
      </c>
      <c r="H60" s="1" t="s">
        <v>182</v>
      </c>
      <c r="I60" s="1" t="s">
        <v>183</v>
      </c>
    </row>
    <row r="61" spans="1:9" x14ac:dyDescent="0.25">
      <c r="A61" s="1" t="s">
        <v>184</v>
      </c>
      <c r="B61" s="1" t="s">
        <v>1</v>
      </c>
      <c r="C61" s="1" t="s">
        <v>2</v>
      </c>
      <c r="D61" s="1" t="s">
        <v>3</v>
      </c>
      <c r="E61" s="1" t="s">
        <v>27</v>
      </c>
      <c r="F61" s="1" t="s">
        <v>39</v>
      </c>
      <c r="G61" s="1" t="s">
        <v>6</v>
      </c>
      <c r="H61" s="1" t="s">
        <v>64</v>
      </c>
      <c r="I61" s="1" t="s">
        <v>65</v>
      </c>
    </row>
    <row r="62" spans="1:9" x14ac:dyDescent="0.25">
      <c r="A62" s="1" t="s">
        <v>185</v>
      </c>
      <c r="B62" s="1" t="s">
        <v>10</v>
      </c>
      <c r="C62" s="1" t="s">
        <v>2</v>
      </c>
      <c r="D62" s="1" t="s">
        <v>3</v>
      </c>
      <c r="E62" s="1" t="s">
        <v>4</v>
      </c>
      <c r="F62" s="1" t="s">
        <v>39</v>
      </c>
      <c r="G62" s="1" t="s">
        <v>6</v>
      </c>
      <c r="H62" s="1" t="s">
        <v>186</v>
      </c>
      <c r="I62" s="1" t="s">
        <v>187</v>
      </c>
    </row>
    <row r="63" spans="1:9" x14ac:dyDescent="0.25">
      <c r="A63" s="1" t="s">
        <v>188</v>
      </c>
      <c r="B63" s="1" t="s">
        <v>100</v>
      </c>
      <c r="C63" s="1" t="s">
        <v>2</v>
      </c>
      <c r="D63" s="1" t="s">
        <v>3</v>
      </c>
      <c r="E63" s="1" t="s">
        <v>4</v>
      </c>
      <c r="F63" s="1" t="s">
        <v>113</v>
      </c>
      <c r="G63" s="1" t="s">
        <v>19</v>
      </c>
      <c r="H63" s="1" t="s">
        <v>189</v>
      </c>
      <c r="I63" s="1" t="s">
        <v>190</v>
      </c>
    </row>
    <row r="64" spans="1:9" x14ac:dyDescent="0.25">
      <c r="A64" s="1" t="s">
        <v>191</v>
      </c>
      <c r="B64" s="1" t="s">
        <v>100</v>
      </c>
      <c r="C64" s="1" t="s">
        <v>2</v>
      </c>
      <c r="D64" s="1" t="s">
        <v>3</v>
      </c>
      <c r="E64" s="1" t="s">
        <v>27</v>
      </c>
      <c r="F64" s="1" t="s">
        <v>5</v>
      </c>
      <c r="G64" s="1" t="s">
        <v>19</v>
      </c>
      <c r="H64" s="1" t="s">
        <v>151</v>
      </c>
      <c r="I64" s="1" t="s">
        <v>152</v>
      </c>
    </row>
    <row r="65" spans="1:9" x14ac:dyDescent="0.25">
      <c r="A65" s="1" t="s">
        <v>192</v>
      </c>
      <c r="B65" s="1" t="s">
        <v>46</v>
      </c>
      <c r="C65" s="1" t="s">
        <v>2</v>
      </c>
      <c r="D65" s="1" t="s">
        <v>3</v>
      </c>
      <c r="E65" s="1" t="s">
        <v>4</v>
      </c>
      <c r="F65" s="1" t="s">
        <v>5</v>
      </c>
      <c r="G65" s="1" t="s">
        <v>19</v>
      </c>
      <c r="H65" s="1" t="s">
        <v>193</v>
      </c>
      <c r="I65" s="1" t="s">
        <v>194</v>
      </c>
    </row>
    <row r="66" spans="1:9" x14ac:dyDescent="0.25">
      <c r="A66" s="1" t="s">
        <v>195</v>
      </c>
      <c r="B66" s="1" t="s">
        <v>46</v>
      </c>
      <c r="C66" s="1" t="s">
        <v>2</v>
      </c>
      <c r="D66" s="1" t="s">
        <v>196</v>
      </c>
      <c r="E66" s="1" t="s">
        <v>4</v>
      </c>
      <c r="F66" s="1" t="s">
        <v>70</v>
      </c>
      <c r="G66" s="1" t="s">
        <v>19</v>
      </c>
      <c r="H66" s="1" t="s">
        <v>197</v>
      </c>
      <c r="I66" s="1" t="s">
        <v>198</v>
      </c>
    </row>
    <row r="67" spans="1:9" x14ac:dyDescent="0.25">
      <c r="A67" s="1" t="s">
        <v>199</v>
      </c>
      <c r="B67" s="1" t="s">
        <v>88</v>
      </c>
      <c r="C67" s="1" t="s">
        <v>2</v>
      </c>
      <c r="D67" s="1" t="s">
        <v>3</v>
      </c>
      <c r="E67" s="1" t="s">
        <v>4</v>
      </c>
      <c r="F67" s="1" t="s">
        <v>14</v>
      </c>
      <c r="G67" s="1" t="s">
        <v>6</v>
      </c>
      <c r="H67" s="1" t="s">
        <v>200</v>
      </c>
      <c r="I67" s="1" t="s">
        <v>201</v>
      </c>
    </row>
    <row r="68" spans="1:9" x14ac:dyDescent="0.25">
      <c r="A68" s="1" t="s">
        <v>202</v>
      </c>
      <c r="B68" s="1" t="s">
        <v>31</v>
      </c>
      <c r="C68" s="1" t="s">
        <v>89</v>
      </c>
      <c r="D68" s="1" t="s">
        <v>3</v>
      </c>
      <c r="E68" s="1" t="s">
        <v>4</v>
      </c>
      <c r="F68" s="1" t="s">
        <v>14</v>
      </c>
      <c r="G68" s="1" t="s">
        <v>6</v>
      </c>
      <c r="H68" s="1" t="s">
        <v>203</v>
      </c>
      <c r="I68" s="1" t="s">
        <v>204</v>
      </c>
    </row>
    <row r="69" spans="1:9" x14ac:dyDescent="0.25">
      <c r="A69" s="1" t="s">
        <v>205</v>
      </c>
      <c r="B69" s="1" t="s">
        <v>50</v>
      </c>
      <c r="C69" s="1" t="s">
        <v>2</v>
      </c>
      <c r="D69" s="1" t="s">
        <v>3</v>
      </c>
      <c r="E69" s="1" t="s">
        <v>4</v>
      </c>
      <c r="F69" s="1" t="s">
        <v>14</v>
      </c>
      <c r="G69" s="1" t="s">
        <v>6</v>
      </c>
      <c r="H69" s="1" t="s">
        <v>51</v>
      </c>
      <c r="I69" s="1" t="s">
        <v>52</v>
      </c>
    </row>
    <row r="70" spans="1:9" x14ac:dyDescent="0.25">
      <c r="A70" s="1" t="s">
        <v>206</v>
      </c>
      <c r="B70" s="1" t="s">
        <v>1</v>
      </c>
      <c r="C70" s="1" t="s">
        <v>2</v>
      </c>
      <c r="D70" s="1" t="s">
        <v>3</v>
      </c>
      <c r="E70" s="1" t="s">
        <v>4</v>
      </c>
      <c r="F70" s="1" t="s">
        <v>5</v>
      </c>
      <c r="G70" s="1" t="s">
        <v>6</v>
      </c>
      <c r="H70" s="1" t="s">
        <v>166</v>
      </c>
      <c r="I70" s="1" t="s">
        <v>167</v>
      </c>
    </row>
    <row r="71" spans="1:9" x14ac:dyDescent="0.25">
      <c r="A71" s="1" t="s">
        <v>207</v>
      </c>
      <c r="B71" s="1" t="s">
        <v>10</v>
      </c>
      <c r="C71" s="1" t="s">
        <v>2</v>
      </c>
      <c r="D71" s="1" t="s">
        <v>3</v>
      </c>
      <c r="E71" s="1" t="s">
        <v>4</v>
      </c>
      <c r="F71" s="1" t="s">
        <v>14</v>
      </c>
      <c r="G71" s="1" t="s">
        <v>6</v>
      </c>
      <c r="H71" s="1" t="s">
        <v>208</v>
      </c>
      <c r="I71" s="1" t="s">
        <v>209</v>
      </c>
    </row>
    <row r="72" spans="1:9" x14ac:dyDescent="0.25">
      <c r="A72" s="1" t="s">
        <v>210</v>
      </c>
      <c r="B72" s="1" t="s">
        <v>10</v>
      </c>
      <c r="C72" s="1" t="s">
        <v>2</v>
      </c>
      <c r="D72" s="1" t="s">
        <v>3</v>
      </c>
      <c r="E72" s="1" t="s">
        <v>4</v>
      </c>
      <c r="F72" s="1" t="s">
        <v>5</v>
      </c>
      <c r="G72" s="1" t="s">
        <v>6</v>
      </c>
      <c r="H72" s="1" t="s">
        <v>211</v>
      </c>
      <c r="I72" s="1" t="s">
        <v>212</v>
      </c>
    </row>
    <row r="73" spans="1:9" x14ac:dyDescent="0.25">
      <c r="A73" s="1" t="s">
        <v>213</v>
      </c>
      <c r="B73" s="1" t="s">
        <v>50</v>
      </c>
      <c r="C73" s="1" t="s">
        <v>2</v>
      </c>
      <c r="D73" s="1" t="s">
        <v>3</v>
      </c>
      <c r="E73" s="1" t="s">
        <v>27</v>
      </c>
      <c r="F73" s="1" t="s">
        <v>14</v>
      </c>
      <c r="G73" s="1" t="s">
        <v>6</v>
      </c>
      <c r="H73" s="1" t="s">
        <v>51</v>
      </c>
      <c r="I73" s="1" t="s">
        <v>52</v>
      </c>
    </row>
    <row r="74" spans="1:9" x14ac:dyDescent="0.25">
      <c r="A74" s="1" t="s">
        <v>214</v>
      </c>
      <c r="B74" s="1" t="s">
        <v>31</v>
      </c>
      <c r="C74" s="1" t="s">
        <v>2</v>
      </c>
      <c r="D74" s="1" t="s">
        <v>3</v>
      </c>
      <c r="E74" s="1" t="s">
        <v>4</v>
      </c>
      <c r="F74" s="1" t="s">
        <v>14</v>
      </c>
      <c r="G74" s="1" t="s">
        <v>6</v>
      </c>
      <c r="H74" s="1" t="s">
        <v>215</v>
      </c>
      <c r="I74" s="1" t="s">
        <v>216</v>
      </c>
    </row>
    <row r="75" spans="1:9" x14ac:dyDescent="0.25">
      <c r="A75" s="1" t="s">
        <v>217</v>
      </c>
      <c r="B75" s="1" t="s">
        <v>1</v>
      </c>
      <c r="C75" s="1" t="s">
        <v>2</v>
      </c>
      <c r="D75" s="1" t="s">
        <v>3</v>
      </c>
      <c r="E75" s="1" t="s">
        <v>4</v>
      </c>
      <c r="F75" s="1" t="s">
        <v>5</v>
      </c>
      <c r="G75" s="1" t="s">
        <v>6</v>
      </c>
      <c r="H75" s="1" t="s">
        <v>61</v>
      </c>
      <c r="I75" s="1" t="s">
        <v>62</v>
      </c>
    </row>
    <row r="76" spans="1:9" x14ac:dyDescent="0.25">
      <c r="A76" s="1" t="s">
        <v>218</v>
      </c>
      <c r="B76" s="1" t="s">
        <v>1</v>
      </c>
      <c r="C76" s="1" t="s">
        <v>2</v>
      </c>
      <c r="D76" s="1" t="s">
        <v>3</v>
      </c>
      <c r="E76" s="1" t="s">
        <v>4</v>
      </c>
      <c r="F76" s="1" t="s">
        <v>113</v>
      </c>
      <c r="G76" s="1" t="s">
        <v>6</v>
      </c>
      <c r="H76" s="1" t="s">
        <v>114</v>
      </c>
      <c r="I76" s="1" t="s">
        <v>115</v>
      </c>
    </row>
    <row r="77" spans="1:9" x14ac:dyDescent="0.25">
      <c r="A77" s="1" t="s">
        <v>219</v>
      </c>
      <c r="B77" s="1" t="s">
        <v>1</v>
      </c>
      <c r="C77" s="1" t="s">
        <v>2</v>
      </c>
      <c r="D77" s="1" t="s">
        <v>3</v>
      </c>
      <c r="E77" s="1" t="s">
        <v>4</v>
      </c>
      <c r="F77" s="1" t="s">
        <v>5</v>
      </c>
      <c r="G77" s="1" t="s">
        <v>6</v>
      </c>
      <c r="H77" s="1" t="s">
        <v>61</v>
      </c>
      <c r="I77" s="1" t="s">
        <v>62</v>
      </c>
    </row>
    <row r="78" spans="1:9" x14ac:dyDescent="0.25">
      <c r="A78" s="1" t="s">
        <v>220</v>
      </c>
      <c r="B78" s="1" t="s">
        <v>50</v>
      </c>
      <c r="C78" s="1" t="s">
        <v>2</v>
      </c>
      <c r="D78" s="1" t="s">
        <v>3</v>
      </c>
      <c r="E78" s="1" t="s">
        <v>4</v>
      </c>
      <c r="F78" s="1" t="s">
        <v>14</v>
      </c>
      <c r="G78" s="1" t="s">
        <v>6</v>
      </c>
      <c r="H78" s="1" t="s">
        <v>221</v>
      </c>
      <c r="I78" s="1" t="s">
        <v>222</v>
      </c>
    </row>
    <row r="79" spans="1:9" x14ac:dyDescent="0.25">
      <c r="A79" s="1" t="s">
        <v>223</v>
      </c>
      <c r="B79" s="1" t="s">
        <v>141</v>
      </c>
      <c r="C79" s="1" t="s">
        <v>2</v>
      </c>
      <c r="D79" s="1" t="s">
        <v>224</v>
      </c>
      <c r="E79" s="1" t="s">
        <v>4</v>
      </c>
      <c r="F79" s="1" t="s">
        <v>14</v>
      </c>
      <c r="G79" s="1" t="s">
        <v>19</v>
      </c>
      <c r="H79" s="1" t="s">
        <v>225</v>
      </c>
      <c r="I79" s="1" t="s">
        <v>226</v>
      </c>
    </row>
    <row r="80" spans="1:9" x14ac:dyDescent="0.25">
      <c r="A80" s="1" t="s">
        <v>227</v>
      </c>
      <c r="B80" s="1" t="s">
        <v>955</v>
      </c>
      <c r="C80" s="1" t="s">
        <v>2</v>
      </c>
      <c r="D80" s="1" t="s">
        <v>224</v>
      </c>
      <c r="E80" s="1" t="s">
        <v>4</v>
      </c>
      <c r="F80" s="1" t="s">
        <v>70</v>
      </c>
      <c r="G80" s="1" t="s">
        <v>71</v>
      </c>
      <c r="H80" s="1" t="s">
        <v>228</v>
      </c>
      <c r="I80" s="1" t="s">
        <v>229</v>
      </c>
    </row>
    <row r="81" spans="1:9" x14ac:dyDescent="0.25">
      <c r="A81" s="1" t="s">
        <v>230</v>
      </c>
      <c r="B81" s="1" t="s">
        <v>1</v>
      </c>
      <c r="C81" s="1" t="s">
        <v>2</v>
      </c>
      <c r="D81" s="1" t="s">
        <v>3</v>
      </c>
      <c r="E81" s="1" t="s">
        <v>27</v>
      </c>
      <c r="F81" s="1" t="s">
        <v>113</v>
      </c>
      <c r="G81" s="1" t="s">
        <v>6</v>
      </c>
      <c r="H81" s="1" t="s">
        <v>114</v>
      </c>
      <c r="I81" s="1" t="s">
        <v>115</v>
      </c>
    </row>
    <row r="82" spans="1:9" x14ac:dyDescent="0.25">
      <c r="A82" s="1" t="s">
        <v>231</v>
      </c>
      <c r="B82" s="1" t="s">
        <v>1</v>
      </c>
      <c r="C82" s="1" t="s">
        <v>2</v>
      </c>
      <c r="D82" s="1" t="s">
        <v>3</v>
      </c>
      <c r="E82" s="1" t="s">
        <v>4</v>
      </c>
      <c r="F82" s="1" t="s">
        <v>39</v>
      </c>
      <c r="G82" s="1" t="s">
        <v>6</v>
      </c>
      <c r="H82" s="1" t="s">
        <v>64</v>
      </c>
      <c r="I82" s="1" t="s">
        <v>65</v>
      </c>
    </row>
    <row r="83" spans="1:9" x14ac:dyDescent="0.25">
      <c r="A83" s="1" t="s">
        <v>232</v>
      </c>
      <c r="B83" s="1" t="s">
        <v>100</v>
      </c>
      <c r="C83" s="1" t="s">
        <v>2</v>
      </c>
      <c r="D83" s="1" t="s">
        <v>3</v>
      </c>
      <c r="E83" s="1" t="s">
        <v>4</v>
      </c>
      <c r="F83" s="1" t="s">
        <v>5</v>
      </c>
      <c r="G83" s="1" t="s">
        <v>19</v>
      </c>
      <c r="H83" s="1" t="s">
        <v>151</v>
      </c>
      <c r="I83" s="1" t="s">
        <v>152</v>
      </c>
    </row>
    <row r="84" spans="1:9" x14ac:dyDescent="0.25">
      <c r="A84" s="1" t="s">
        <v>233</v>
      </c>
      <c r="B84" s="1" t="s">
        <v>234</v>
      </c>
      <c r="C84" s="1" t="s">
        <v>2</v>
      </c>
      <c r="D84" s="1" t="s">
        <v>235</v>
      </c>
      <c r="E84" s="1" t="s">
        <v>4</v>
      </c>
      <c r="F84" s="1" t="s">
        <v>14</v>
      </c>
      <c r="G84" s="1" t="s">
        <v>19</v>
      </c>
      <c r="H84" s="1" t="s">
        <v>236</v>
      </c>
      <c r="I84" s="1" t="s">
        <v>237</v>
      </c>
    </row>
    <row r="85" spans="1:9" x14ac:dyDescent="0.25">
      <c r="A85" s="1" t="s">
        <v>238</v>
      </c>
      <c r="B85" s="1" t="s">
        <v>10</v>
      </c>
      <c r="C85" s="1" t="s">
        <v>2</v>
      </c>
      <c r="D85" s="1" t="s">
        <v>3</v>
      </c>
      <c r="E85" s="1" t="s">
        <v>4</v>
      </c>
      <c r="F85" s="1" t="s">
        <v>113</v>
      </c>
      <c r="G85" s="1" t="s">
        <v>6</v>
      </c>
      <c r="H85" s="1" t="s">
        <v>239</v>
      </c>
      <c r="I85" s="1" t="s">
        <v>240</v>
      </c>
    </row>
    <row r="86" spans="1:9" x14ac:dyDescent="0.25">
      <c r="A86" s="1" t="s">
        <v>241</v>
      </c>
      <c r="B86" s="1" t="s">
        <v>1</v>
      </c>
      <c r="C86" s="1" t="s">
        <v>2</v>
      </c>
      <c r="D86" s="1" t="s">
        <v>3</v>
      </c>
      <c r="E86" s="1" t="s">
        <v>4</v>
      </c>
      <c r="F86" s="1" t="s">
        <v>39</v>
      </c>
      <c r="G86" s="1" t="s">
        <v>6</v>
      </c>
      <c r="H86" s="1" t="s">
        <v>242</v>
      </c>
      <c r="I86" s="1" t="s">
        <v>243</v>
      </c>
    </row>
    <row r="87" spans="1:9" x14ac:dyDescent="0.25">
      <c r="A87" s="1" t="s">
        <v>244</v>
      </c>
      <c r="B87" s="1" t="s">
        <v>1</v>
      </c>
      <c r="C87" s="1" t="s">
        <v>2</v>
      </c>
      <c r="D87" s="1" t="s">
        <v>57</v>
      </c>
      <c r="E87" s="1" t="s">
        <v>4</v>
      </c>
      <c r="F87" s="1" t="s">
        <v>14</v>
      </c>
      <c r="G87" s="1" t="s">
        <v>6</v>
      </c>
      <c r="H87" s="1" t="s">
        <v>245</v>
      </c>
      <c r="I87" s="1" t="s">
        <v>246</v>
      </c>
    </row>
    <row r="88" spans="1:9" x14ac:dyDescent="0.25">
      <c r="A88" s="1" t="s">
        <v>247</v>
      </c>
      <c r="B88" s="1" t="s">
        <v>141</v>
      </c>
      <c r="C88" s="1" t="s">
        <v>2</v>
      </c>
      <c r="D88" s="1" t="s">
        <v>3</v>
      </c>
      <c r="E88" s="1" t="s">
        <v>4</v>
      </c>
      <c r="F88" s="1" t="s">
        <v>5</v>
      </c>
      <c r="G88" s="1" t="s">
        <v>19</v>
      </c>
      <c r="H88" s="1" t="s">
        <v>248</v>
      </c>
      <c r="I88" s="1" t="s">
        <v>249</v>
      </c>
    </row>
    <row r="89" spans="1:9" x14ac:dyDescent="0.25">
      <c r="A89" s="1" t="s">
        <v>250</v>
      </c>
      <c r="B89" s="1" t="s">
        <v>50</v>
      </c>
      <c r="C89" s="1" t="s">
        <v>2</v>
      </c>
      <c r="D89" s="1" t="s">
        <v>3</v>
      </c>
      <c r="E89" s="1" t="s">
        <v>4</v>
      </c>
      <c r="F89" s="1" t="s">
        <v>5</v>
      </c>
      <c r="G89" s="1" t="s">
        <v>6</v>
      </c>
      <c r="H89" s="1" t="s">
        <v>251</v>
      </c>
      <c r="I89" s="1" t="s">
        <v>252</v>
      </c>
    </row>
    <row r="90" spans="1:9" x14ac:dyDescent="0.25">
      <c r="A90" s="1" t="s">
        <v>253</v>
      </c>
      <c r="B90" s="1" t="s">
        <v>234</v>
      </c>
      <c r="C90" s="1" t="s">
        <v>2</v>
      </c>
      <c r="D90" s="1" t="s">
        <v>3</v>
      </c>
      <c r="E90" s="1" t="s">
        <v>4</v>
      </c>
      <c r="F90" s="1" t="s">
        <v>254</v>
      </c>
      <c r="G90" s="1" t="s">
        <v>19</v>
      </c>
      <c r="H90" s="1" t="s">
        <v>255</v>
      </c>
      <c r="I90" s="1" t="s">
        <v>256</v>
      </c>
    </row>
    <row r="91" spans="1:9" x14ac:dyDescent="0.25">
      <c r="A91" s="1" t="s">
        <v>257</v>
      </c>
      <c r="B91" s="1" t="s">
        <v>234</v>
      </c>
      <c r="C91" s="1" t="s">
        <v>2</v>
      </c>
      <c r="D91" s="1" t="s">
        <v>3</v>
      </c>
      <c r="E91" s="1" t="s">
        <v>4</v>
      </c>
      <c r="F91" s="1" t="s">
        <v>258</v>
      </c>
      <c r="G91" s="1" t="s">
        <v>19</v>
      </c>
      <c r="H91" s="1" t="s">
        <v>259</v>
      </c>
      <c r="I91" s="1" t="s">
        <v>260</v>
      </c>
    </row>
    <row r="92" spans="1:9" x14ac:dyDescent="0.25">
      <c r="A92" s="1" t="s">
        <v>261</v>
      </c>
      <c r="B92" s="1" t="s">
        <v>141</v>
      </c>
      <c r="C92" s="1" t="s">
        <v>2</v>
      </c>
      <c r="D92" s="1" t="s">
        <v>3</v>
      </c>
      <c r="E92" s="1" t="s">
        <v>4</v>
      </c>
      <c r="F92" s="1" t="s">
        <v>14</v>
      </c>
      <c r="G92" s="1" t="s">
        <v>19</v>
      </c>
      <c r="H92" s="1" t="s">
        <v>262</v>
      </c>
      <c r="I92" s="1" t="s">
        <v>263</v>
      </c>
    </row>
    <row r="93" spans="1:9" x14ac:dyDescent="0.25">
      <c r="A93" s="1" t="s">
        <v>264</v>
      </c>
      <c r="B93" s="1" t="s">
        <v>50</v>
      </c>
      <c r="C93" s="1" t="s">
        <v>2</v>
      </c>
      <c r="D93" s="1" t="s">
        <v>3</v>
      </c>
      <c r="E93" s="1" t="s">
        <v>27</v>
      </c>
      <c r="F93" s="1" t="s">
        <v>14</v>
      </c>
      <c r="G93" s="1" t="s">
        <v>6</v>
      </c>
      <c r="H93" s="1" t="s">
        <v>265</v>
      </c>
      <c r="I93" s="1" t="s">
        <v>266</v>
      </c>
    </row>
    <row r="94" spans="1:9" x14ac:dyDescent="0.25">
      <c r="A94" s="1" t="s">
        <v>267</v>
      </c>
      <c r="B94" s="1" t="s">
        <v>268</v>
      </c>
      <c r="C94" s="1" t="s">
        <v>2</v>
      </c>
      <c r="D94" s="1" t="s">
        <v>3</v>
      </c>
      <c r="E94" s="1" t="s">
        <v>4</v>
      </c>
      <c r="F94" s="1" t="s">
        <v>5</v>
      </c>
      <c r="G94" s="1" t="s">
        <v>19</v>
      </c>
      <c r="H94" s="1" t="s">
        <v>269</v>
      </c>
      <c r="I94" s="1" t="s">
        <v>270</v>
      </c>
    </row>
    <row r="95" spans="1:9" x14ac:dyDescent="0.25">
      <c r="A95" s="1" t="s">
        <v>271</v>
      </c>
      <c r="B95" s="1" t="s">
        <v>100</v>
      </c>
      <c r="C95" s="1" t="s">
        <v>2</v>
      </c>
      <c r="D95" s="1" t="s">
        <v>3</v>
      </c>
      <c r="E95" s="1" t="s">
        <v>4</v>
      </c>
      <c r="F95" s="1" t="s">
        <v>5</v>
      </c>
      <c r="G95" s="1" t="s">
        <v>19</v>
      </c>
      <c r="H95" s="1" t="s">
        <v>272</v>
      </c>
      <c r="I95" s="1" t="s">
        <v>273</v>
      </c>
    </row>
    <row r="96" spans="1:9" x14ac:dyDescent="0.25">
      <c r="A96" s="1" t="s">
        <v>274</v>
      </c>
      <c r="B96" s="1" t="s">
        <v>50</v>
      </c>
      <c r="C96" s="1" t="s">
        <v>2</v>
      </c>
      <c r="D96" s="1" t="s">
        <v>3</v>
      </c>
      <c r="E96" s="1" t="s">
        <v>4</v>
      </c>
      <c r="F96" s="1" t="s">
        <v>14</v>
      </c>
      <c r="G96" s="1" t="s">
        <v>6</v>
      </c>
      <c r="H96" s="1" t="s">
        <v>120</v>
      </c>
      <c r="I96" s="1" t="s">
        <v>121</v>
      </c>
    </row>
    <row r="97" spans="1:9" x14ac:dyDescent="0.25">
      <c r="A97" s="1" t="s">
        <v>275</v>
      </c>
      <c r="B97" s="1" t="s">
        <v>50</v>
      </c>
      <c r="C97" s="1" t="s">
        <v>2</v>
      </c>
      <c r="D97" s="1" t="s">
        <v>3</v>
      </c>
      <c r="E97" s="1" t="s">
        <v>4</v>
      </c>
      <c r="F97" s="1" t="s">
        <v>14</v>
      </c>
      <c r="G97" s="1" t="s">
        <v>6</v>
      </c>
      <c r="H97" s="1" t="s">
        <v>265</v>
      </c>
      <c r="I97" s="1" t="s">
        <v>266</v>
      </c>
    </row>
    <row r="98" spans="1:9" x14ac:dyDescent="0.25">
      <c r="A98" s="1" t="s">
        <v>276</v>
      </c>
      <c r="B98" s="1" t="s">
        <v>234</v>
      </c>
      <c r="C98" s="1" t="s">
        <v>2</v>
      </c>
      <c r="D98" s="1" t="s">
        <v>3</v>
      </c>
      <c r="E98" s="1" t="s">
        <v>4</v>
      </c>
      <c r="F98" s="1" t="s">
        <v>258</v>
      </c>
      <c r="G98" s="1" t="s">
        <v>19</v>
      </c>
      <c r="H98" s="1" t="s">
        <v>277</v>
      </c>
      <c r="I98" s="1" t="s">
        <v>278</v>
      </c>
    </row>
    <row r="99" spans="1:9" x14ac:dyDescent="0.25">
      <c r="A99" s="1" t="s">
        <v>279</v>
      </c>
      <c r="B99" s="1" t="s">
        <v>100</v>
      </c>
      <c r="C99" s="1" t="s">
        <v>2</v>
      </c>
      <c r="D99" s="1" t="s">
        <v>57</v>
      </c>
      <c r="E99" s="1" t="s">
        <v>27</v>
      </c>
      <c r="F99" s="1" t="s">
        <v>5</v>
      </c>
      <c r="G99" s="1" t="s">
        <v>19</v>
      </c>
      <c r="H99" s="1" t="s">
        <v>280</v>
      </c>
      <c r="I99" s="1" t="s">
        <v>281</v>
      </c>
    </row>
    <row r="100" spans="1:9" x14ac:dyDescent="0.25">
      <c r="A100" s="1" t="s">
        <v>282</v>
      </c>
      <c r="B100" s="1" t="s">
        <v>234</v>
      </c>
      <c r="C100" s="1" t="s">
        <v>2</v>
      </c>
      <c r="D100" s="1" t="s">
        <v>57</v>
      </c>
      <c r="E100" s="1" t="s">
        <v>4</v>
      </c>
      <c r="F100" s="1" t="s">
        <v>258</v>
      </c>
      <c r="G100" s="1" t="s">
        <v>19</v>
      </c>
      <c r="H100" s="1" t="s">
        <v>283</v>
      </c>
      <c r="I100" s="1" t="s">
        <v>284</v>
      </c>
    </row>
    <row r="101" spans="1:9" x14ac:dyDescent="0.25">
      <c r="A101" s="1" t="s">
        <v>285</v>
      </c>
      <c r="B101" s="1" t="s">
        <v>50</v>
      </c>
      <c r="C101" s="1" t="s">
        <v>2</v>
      </c>
      <c r="D101" s="1" t="s">
        <v>3</v>
      </c>
      <c r="E101" s="1" t="s">
        <v>27</v>
      </c>
      <c r="F101" s="1" t="s">
        <v>14</v>
      </c>
      <c r="G101" s="1" t="s">
        <v>6</v>
      </c>
      <c r="H101" s="1" t="s">
        <v>96</v>
      </c>
      <c r="I101" s="1" t="s">
        <v>97</v>
      </c>
    </row>
    <row r="102" spans="1:9" x14ac:dyDescent="0.25">
      <c r="A102" s="1" t="s">
        <v>286</v>
      </c>
      <c r="B102" s="1" t="s">
        <v>50</v>
      </c>
      <c r="C102" s="1" t="s">
        <v>2</v>
      </c>
      <c r="D102" s="1" t="s">
        <v>3</v>
      </c>
      <c r="E102" s="1" t="s">
        <v>4</v>
      </c>
      <c r="F102" s="1" t="s">
        <v>14</v>
      </c>
      <c r="G102" s="1" t="s">
        <v>6</v>
      </c>
      <c r="H102" s="1" t="s">
        <v>287</v>
      </c>
      <c r="I102" s="1" t="s">
        <v>288</v>
      </c>
    </row>
    <row r="103" spans="1:9" x14ac:dyDescent="0.25">
      <c r="A103" s="1" t="s">
        <v>289</v>
      </c>
      <c r="B103" s="1" t="s">
        <v>50</v>
      </c>
      <c r="C103" s="1" t="s">
        <v>2</v>
      </c>
      <c r="D103" s="1" t="s">
        <v>3</v>
      </c>
      <c r="E103" s="1" t="s">
        <v>4</v>
      </c>
      <c r="F103" s="1" t="s">
        <v>5</v>
      </c>
      <c r="G103" s="1" t="s">
        <v>6</v>
      </c>
      <c r="H103" s="1" t="s">
        <v>290</v>
      </c>
      <c r="I103" s="1" t="s">
        <v>291</v>
      </c>
    </row>
    <row r="104" spans="1:9" x14ac:dyDescent="0.25">
      <c r="A104" s="1" t="s">
        <v>292</v>
      </c>
      <c r="B104" s="1" t="s">
        <v>18</v>
      </c>
      <c r="C104" s="1" t="s">
        <v>2</v>
      </c>
      <c r="D104" s="1" t="s">
        <v>3</v>
      </c>
      <c r="E104" s="1" t="s">
        <v>4</v>
      </c>
      <c r="F104" s="1" t="s">
        <v>5</v>
      </c>
      <c r="G104" s="1" t="s">
        <v>19</v>
      </c>
      <c r="H104" s="1" t="s">
        <v>117</v>
      </c>
      <c r="I104" s="1" t="s">
        <v>118</v>
      </c>
    </row>
    <row r="105" spans="1:9" x14ac:dyDescent="0.25">
      <c r="A105" s="1" t="s">
        <v>293</v>
      </c>
      <c r="B105" s="1" t="s">
        <v>100</v>
      </c>
      <c r="C105" s="1" t="s">
        <v>2</v>
      </c>
      <c r="D105" s="1" t="s">
        <v>3</v>
      </c>
      <c r="E105" s="1" t="s">
        <v>4</v>
      </c>
      <c r="F105" s="1" t="s">
        <v>5</v>
      </c>
      <c r="G105" s="1" t="s">
        <v>19</v>
      </c>
      <c r="H105" s="1" t="s">
        <v>294</v>
      </c>
      <c r="I105" s="1" t="s">
        <v>295</v>
      </c>
    </row>
    <row r="106" spans="1:9" x14ac:dyDescent="0.25">
      <c r="A106" s="1" t="s">
        <v>296</v>
      </c>
      <c r="B106" s="1" t="s">
        <v>954</v>
      </c>
      <c r="C106" s="1" t="s">
        <v>2</v>
      </c>
      <c r="D106" s="1" t="s">
        <v>3</v>
      </c>
      <c r="E106" s="1" t="s">
        <v>27</v>
      </c>
      <c r="F106" s="1" t="s">
        <v>70</v>
      </c>
      <c r="G106" s="1" t="s">
        <v>71</v>
      </c>
      <c r="H106" s="1" t="s">
        <v>297</v>
      </c>
      <c r="I106" s="1" t="s">
        <v>298</v>
      </c>
    </row>
    <row r="107" spans="1:9" x14ac:dyDescent="0.25">
      <c r="A107" s="1" t="s">
        <v>299</v>
      </c>
      <c r="B107" s="1" t="s">
        <v>234</v>
      </c>
      <c r="C107" s="1" t="s">
        <v>2</v>
      </c>
      <c r="D107" s="1" t="s">
        <v>3</v>
      </c>
      <c r="E107" s="1" t="s">
        <v>4</v>
      </c>
      <c r="F107" s="1" t="s">
        <v>254</v>
      </c>
      <c r="G107" s="1" t="s">
        <v>19</v>
      </c>
      <c r="H107" s="1" t="s">
        <v>300</v>
      </c>
      <c r="I107" s="1" t="s">
        <v>301</v>
      </c>
    </row>
    <row r="108" spans="1:9" x14ac:dyDescent="0.25">
      <c r="A108" s="1" t="s">
        <v>302</v>
      </c>
      <c r="B108" s="1" t="s">
        <v>268</v>
      </c>
      <c r="C108" s="1" t="s">
        <v>2</v>
      </c>
      <c r="D108" s="1" t="s">
        <v>3</v>
      </c>
      <c r="E108" s="1" t="s">
        <v>4</v>
      </c>
      <c r="F108" s="1" t="s">
        <v>70</v>
      </c>
      <c r="G108" s="1" t="s">
        <v>19</v>
      </c>
      <c r="H108" s="1" t="s">
        <v>303</v>
      </c>
      <c r="I108" s="1" t="s">
        <v>304</v>
      </c>
    </row>
    <row r="109" spans="1:9" x14ac:dyDescent="0.25">
      <c r="A109" s="1" t="s">
        <v>305</v>
      </c>
      <c r="B109" s="1" t="s">
        <v>100</v>
      </c>
      <c r="C109" s="1" t="s">
        <v>2</v>
      </c>
      <c r="D109" s="1" t="s">
        <v>3</v>
      </c>
      <c r="E109" s="1" t="s">
        <v>4</v>
      </c>
      <c r="F109" s="1" t="s">
        <v>113</v>
      </c>
      <c r="G109" s="1" t="s">
        <v>19</v>
      </c>
      <c r="H109" s="1" t="s">
        <v>306</v>
      </c>
      <c r="I109" s="1" t="s">
        <v>307</v>
      </c>
    </row>
    <row r="110" spans="1:9" x14ac:dyDescent="0.25">
      <c r="A110" s="1" t="s">
        <v>308</v>
      </c>
      <c r="B110" s="1" t="s">
        <v>268</v>
      </c>
      <c r="C110" s="1" t="s">
        <v>2</v>
      </c>
      <c r="D110" s="1" t="s">
        <v>3</v>
      </c>
      <c r="E110" s="1" t="s">
        <v>27</v>
      </c>
      <c r="F110" s="1" t="s">
        <v>70</v>
      </c>
      <c r="G110" s="1" t="s">
        <v>19</v>
      </c>
      <c r="H110" s="1" t="s">
        <v>303</v>
      </c>
      <c r="I110" s="1" t="s">
        <v>304</v>
      </c>
    </row>
    <row r="111" spans="1:9" x14ac:dyDescent="0.25">
      <c r="A111" s="1" t="s">
        <v>309</v>
      </c>
      <c r="B111" s="1" t="s">
        <v>141</v>
      </c>
      <c r="C111" s="1" t="s">
        <v>2</v>
      </c>
      <c r="D111" s="1" t="s">
        <v>3</v>
      </c>
      <c r="E111" s="1" t="s">
        <v>27</v>
      </c>
      <c r="F111" s="1" t="s">
        <v>14</v>
      </c>
      <c r="G111" s="1" t="s">
        <v>19</v>
      </c>
      <c r="H111" s="1" t="s">
        <v>262</v>
      </c>
      <c r="I111" s="1" t="s">
        <v>263</v>
      </c>
    </row>
    <row r="112" spans="1:9" x14ac:dyDescent="0.25">
      <c r="A112" s="1" t="s">
        <v>310</v>
      </c>
      <c r="B112" s="1" t="s">
        <v>954</v>
      </c>
      <c r="C112" s="1" t="s">
        <v>2</v>
      </c>
      <c r="D112" s="1" t="s">
        <v>3</v>
      </c>
      <c r="E112" s="1" t="s">
        <v>4</v>
      </c>
      <c r="F112" s="1" t="s">
        <v>70</v>
      </c>
      <c r="G112" s="1" t="s">
        <v>71</v>
      </c>
      <c r="H112" s="1" t="s">
        <v>175</v>
      </c>
      <c r="I112" s="1" t="s">
        <v>176</v>
      </c>
    </row>
    <row r="113" spans="1:9" x14ac:dyDescent="0.25">
      <c r="A113" s="1" t="s">
        <v>311</v>
      </c>
      <c r="B113" s="1" t="s">
        <v>100</v>
      </c>
      <c r="C113" s="1" t="s">
        <v>2</v>
      </c>
      <c r="D113" s="1" t="s">
        <v>3</v>
      </c>
      <c r="E113" s="1" t="s">
        <v>4</v>
      </c>
      <c r="F113" s="1" t="s">
        <v>5</v>
      </c>
      <c r="G113" s="1" t="s">
        <v>19</v>
      </c>
      <c r="H113" s="1" t="s">
        <v>151</v>
      </c>
      <c r="I113" s="1" t="s">
        <v>152</v>
      </c>
    </row>
    <row r="114" spans="1:9" x14ac:dyDescent="0.25">
      <c r="A114" s="1" t="s">
        <v>312</v>
      </c>
      <c r="B114" s="1" t="s">
        <v>268</v>
      </c>
      <c r="C114" s="1" t="s">
        <v>2</v>
      </c>
      <c r="D114" s="1" t="s">
        <v>3</v>
      </c>
      <c r="E114" s="1" t="s">
        <v>27</v>
      </c>
      <c r="F114" s="1" t="s">
        <v>5</v>
      </c>
      <c r="G114" s="1" t="s">
        <v>19</v>
      </c>
      <c r="H114" s="1" t="s">
        <v>313</v>
      </c>
      <c r="I114" s="1" t="s">
        <v>314</v>
      </c>
    </row>
    <row r="115" spans="1:9" x14ac:dyDescent="0.25">
      <c r="A115" s="1" t="s">
        <v>315</v>
      </c>
      <c r="B115" s="1" t="s">
        <v>954</v>
      </c>
      <c r="C115" s="1" t="s">
        <v>2</v>
      </c>
      <c r="D115" s="1" t="s">
        <v>3</v>
      </c>
      <c r="E115" s="1" t="s">
        <v>27</v>
      </c>
      <c r="F115" s="1" t="s">
        <v>70</v>
      </c>
      <c r="G115" s="1" t="s">
        <v>71</v>
      </c>
      <c r="H115" s="1" t="s">
        <v>316</v>
      </c>
      <c r="I115" s="1" t="s">
        <v>317</v>
      </c>
    </row>
    <row r="116" spans="1:9" x14ac:dyDescent="0.25">
      <c r="A116" s="1" t="s">
        <v>318</v>
      </c>
      <c r="B116" s="1" t="s">
        <v>100</v>
      </c>
      <c r="C116" s="1" t="s">
        <v>2</v>
      </c>
      <c r="D116" s="1" t="s">
        <v>3</v>
      </c>
      <c r="E116" s="1" t="s">
        <v>4</v>
      </c>
      <c r="F116" s="1" t="s">
        <v>113</v>
      </c>
      <c r="G116" s="1" t="s">
        <v>19</v>
      </c>
      <c r="H116" s="1" t="s">
        <v>189</v>
      </c>
      <c r="I116" s="1" t="s">
        <v>190</v>
      </c>
    </row>
    <row r="117" spans="1:9" x14ac:dyDescent="0.25">
      <c r="A117" s="1" t="s">
        <v>319</v>
      </c>
      <c r="B117" s="1" t="s">
        <v>18</v>
      </c>
      <c r="C117" s="1" t="s">
        <v>2</v>
      </c>
      <c r="D117" s="1" t="s">
        <v>3</v>
      </c>
      <c r="E117" s="1" t="s">
        <v>4</v>
      </c>
      <c r="F117" s="1" t="s">
        <v>84</v>
      </c>
      <c r="G117" s="1" t="s">
        <v>19</v>
      </c>
      <c r="H117" s="1" t="s">
        <v>320</v>
      </c>
      <c r="I117" s="1" t="s">
        <v>321</v>
      </c>
    </row>
    <row r="118" spans="1:9" x14ac:dyDescent="0.25">
      <c r="A118" s="1" t="s">
        <v>322</v>
      </c>
      <c r="B118" s="1" t="s">
        <v>1</v>
      </c>
      <c r="C118" s="1" t="s">
        <v>2</v>
      </c>
      <c r="D118" s="1" t="s">
        <v>3</v>
      </c>
      <c r="E118" s="1" t="s">
        <v>4</v>
      </c>
      <c r="F118" s="1" t="s">
        <v>80</v>
      </c>
      <c r="G118" s="1" t="s">
        <v>6</v>
      </c>
      <c r="H118" s="1" t="s">
        <v>145</v>
      </c>
      <c r="I118" s="1" t="s">
        <v>146</v>
      </c>
    </row>
    <row r="119" spans="1:9" x14ac:dyDescent="0.25">
      <c r="A119" s="1" t="s">
        <v>323</v>
      </c>
      <c r="B119" s="1" t="s">
        <v>18</v>
      </c>
      <c r="C119" s="1" t="s">
        <v>2</v>
      </c>
      <c r="D119" s="1" t="s">
        <v>3</v>
      </c>
      <c r="E119" s="1" t="s">
        <v>4</v>
      </c>
      <c r="F119" s="1" t="s">
        <v>324</v>
      </c>
      <c r="G119" s="1" t="s">
        <v>19</v>
      </c>
      <c r="H119" s="1" t="s">
        <v>325</v>
      </c>
      <c r="I119" s="1" t="s">
        <v>326</v>
      </c>
    </row>
    <row r="120" spans="1:9" x14ac:dyDescent="0.25">
      <c r="A120" s="1" t="s">
        <v>327</v>
      </c>
      <c r="B120" s="1" t="s">
        <v>18</v>
      </c>
      <c r="C120" s="1" t="s">
        <v>2</v>
      </c>
      <c r="D120" s="1" t="s">
        <v>3</v>
      </c>
      <c r="E120" s="1" t="s">
        <v>4</v>
      </c>
      <c r="F120" s="1" t="s">
        <v>324</v>
      </c>
      <c r="G120" s="1" t="s">
        <v>19</v>
      </c>
      <c r="H120" s="1" t="s">
        <v>325</v>
      </c>
      <c r="I120" s="1" t="s">
        <v>326</v>
      </c>
    </row>
    <row r="121" spans="1:9" x14ac:dyDescent="0.25">
      <c r="A121" s="1" t="s">
        <v>328</v>
      </c>
      <c r="B121" s="1" t="s">
        <v>18</v>
      </c>
      <c r="C121" s="1" t="s">
        <v>2</v>
      </c>
      <c r="D121" s="1" t="s">
        <v>57</v>
      </c>
      <c r="E121" s="1" t="s">
        <v>4</v>
      </c>
      <c r="F121" s="1" t="s">
        <v>324</v>
      </c>
      <c r="G121" s="1" t="s">
        <v>19</v>
      </c>
      <c r="H121" s="1" t="s">
        <v>329</v>
      </c>
      <c r="I121" s="1" t="s">
        <v>330</v>
      </c>
    </row>
    <row r="122" spans="1:9" x14ac:dyDescent="0.25">
      <c r="A122" s="1" t="s">
        <v>331</v>
      </c>
      <c r="B122" s="1" t="s">
        <v>18</v>
      </c>
      <c r="C122" s="1" t="s">
        <v>2</v>
      </c>
      <c r="D122" s="1" t="s">
        <v>57</v>
      </c>
      <c r="E122" s="1" t="s">
        <v>4</v>
      </c>
      <c r="F122" s="1" t="s">
        <v>84</v>
      </c>
      <c r="G122" s="1" t="s">
        <v>19</v>
      </c>
      <c r="H122" s="1" t="s">
        <v>332</v>
      </c>
      <c r="I122" s="1" t="s">
        <v>333</v>
      </c>
    </row>
    <row r="123" spans="1:9" x14ac:dyDescent="0.25">
      <c r="A123" s="1" t="s">
        <v>334</v>
      </c>
      <c r="B123" s="1" t="s">
        <v>10</v>
      </c>
      <c r="C123" s="1" t="s">
        <v>2</v>
      </c>
      <c r="D123" s="1" t="s">
        <v>3</v>
      </c>
      <c r="E123" s="1" t="s">
        <v>4</v>
      </c>
      <c r="F123" s="1" t="s">
        <v>80</v>
      </c>
      <c r="G123" s="1" t="s">
        <v>6</v>
      </c>
      <c r="H123" s="1" t="s">
        <v>335</v>
      </c>
      <c r="I123" s="1" t="s">
        <v>336</v>
      </c>
    </row>
    <row r="124" spans="1:9" x14ac:dyDescent="0.25">
      <c r="A124" s="1" t="s">
        <v>337</v>
      </c>
      <c r="B124" s="1" t="s">
        <v>18</v>
      </c>
      <c r="C124" s="1" t="s">
        <v>2</v>
      </c>
      <c r="D124" s="1" t="s">
        <v>3</v>
      </c>
      <c r="E124" s="1" t="s">
        <v>4</v>
      </c>
      <c r="F124" s="1" t="s">
        <v>324</v>
      </c>
      <c r="G124" s="1" t="s">
        <v>19</v>
      </c>
      <c r="H124" s="1" t="s">
        <v>338</v>
      </c>
      <c r="I124" s="1" t="s">
        <v>339</v>
      </c>
    </row>
    <row r="125" spans="1:9" x14ac:dyDescent="0.25">
      <c r="A125" s="1" t="s">
        <v>340</v>
      </c>
      <c r="B125" s="1" t="s">
        <v>18</v>
      </c>
      <c r="C125" s="1" t="s">
        <v>2</v>
      </c>
      <c r="D125" s="1" t="s">
        <v>3</v>
      </c>
      <c r="E125" s="1" t="s">
        <v>4</v>
      </c>
      <c r="F125" s="1" t="s">
        <v>80</v>
      </c>
      <c r="G125" s="1" t="s">
        <v>19</v>
      </c>
      <c r="H125" s="1" t="s">
        <v>341</v>
      </c>
      <c r="I125" s="1" t="s">
        <v>342</v>
      </c>
    </row>
    <row r="126" spans="1:9" x14ac:dyDescent="0.25">
      <c r="A126" s="1" t="s">
        <v>343</v>
      </c>
      <c r="B126" s="1" t="s">
        <v>100</v>
      </c>
      <c r="C126" s="1" t="s">
        <v>2</v>
      </c>
      <c r="D126" s="1" t="s">
        <v>3</v>
      </c>
      <c r="E126" s="1" t="s">
        <v>4</v>
      </c>
      <c r="F126" s="1" t="s">
        <v>80</v>
      </c>
      <c r="G126" s="1" t="s">
        <v>19</v>
      </c>
      <c r="H126" s="1" t="s">
        <v>344</v>
      </c>
      <c r="I126" s="1" t="s">
        <v>345</v>
      </c>
    </row>
    <row r="127" spans="1:9" x14ac:dyDescent="0.25">
      <c r="A127" s="1" t="s">
        <v>346</v>
      </c>
      <c r="B127" s="1" t="s">
        <v>18</v>
      </c>
      <c r="C127" s="1" t="s">
        <v>2</v>
      </c>
      <c r="D127" s="1" t="s">
        <v>57</v>
      </c>
      <c r="E127" s="1" t="s">
        <v>4</v>
      </c>
      <c r="F127" s="1" t="s">
        <v>80</v>
      </c>
      <c r="G127" s="1" t="s">
        <v>19</v>
      </c>
      <c r="H127" s="1" t="s">
        <v>347</v>
      </c>
      <c r="I127" s="1" t="s">
        <v>348</v>
      </c>
    </row>
    <row r="128" spans="1:9" x14ac:dyDescent="0.25">
      <c r="A128" s="1" t="s">
        <v>349</v>
      </c>
      <c r="B128" s="1" t="s">
        <v>18</v>
      </c>
      <c r="C128" s="1" t="s">
        <v>2</v>
      </c>
      <c r="D128" s="1" t="s">
        <v>3</v>
      </c>
      <c r="E128" s="1" t="s">
        <v>4</v>
      </c>
      <c r="F128" s="1" t="s">
        <v>80</v>
      </c>
      <c r="G128" s="1" t="s">
        <v>19</v>
      </c>
      <c r="H128" s="1" t="s">
        <v>350</v>
      </c>
      <c r="I128" s="1" t="s">
        <v>351</v>
      </c>
    </row>
    <row r="129" spans="1:9" x14ac:dyDescent="0.25">
      <c r="A129" s="1" t="s">
        <v>352</v>
      </c>
      <c r="B129" s="1" t="s">
        <v>18</v>
      </c>
      <c r="C129" s="1" t="s">
        <v>2</v>
      </c>
      <c r="D129" s="1" t="s">
        <v>3</v>
      </c>
      <c r="E129" s="1" t="s">
        <v>4</v>
      </c>
      <c r="F129" s="1" t="s">
        <v>84</v>
      </c>
      <c r="G129" s="1" t="s">
        <v>19</v>
      </c>
      <c r="H129" s="1" t="s">
        <v>353</v>
      </c>
      <c r="I129" s="1" t="s">
        <v>354</v>
      </c>
    </row>
    <row r="130" spans="1:9" x14ac:dyDescent="0.25">
      <c r="A130" s="1" t="s">
        <v>355</v>
      </c>
      <c r="B130" s="1" t="s">
        <v>18</v>
      </c>
      <c r="C130" s="1" t="s">
        <v>2</v>
      </c>
      <c r="D130" s="1" t="s">
        <v>3</v>
      </c>
      <c r="E130" s="1" t="s">
        <v>4</v>
      </c>
      <c r="F130" s="1" t="s">
        <v>356</v>
      </c>
      <c r="G130" s="1" t="s">
        <v>19</v>
      </c>
      <c r="H130" s="1" t="s">
        <v>357</v>
      </c>
      <c r="I130" s="1" t="s">
        <v>358</v>
      </c>
    </row>
    <row r="131" spans="1:9" x14ac:dyDescent="0.25">
      <c r="A131" s="1" t="s">
        <v>359</v>
      </c>
      <c r="B131" s="1" t="s">
        <v>18</v>
      </c>
      <c r="C131" s="1" t="s">
        <v>2</v>
      </c>
      <c r="D131" s="1" t="s">
        <v>3</v>
      </c>
      <c r="E131" s="1" t="s">
        <v>4</v>
      </c>
      <c r="F131" s="1" t="s">
        <v>84</v>
      </c>
      <c r="G131" s="1" t="s">
        <v>19</v>
      </c>
      <c r="H131" s="1" t="s">
        <v>320</v>
      </c>
      <c r="I131" s="1" t="s">
        <v>321</v>
      </c>
    </row>
    <row r="132" spans="1:9" x14ac:dyDescent="0.25">
      <c r="A132" s="1" t="s">
        <v>360</v>
      </c>
      <c r="B132" s="1" t="s">
        <v>18</v>
      </c>
      <c r="C132" s="1" t="s">
        <v>2</v>
      </c>
      <c r="D132" s="1" t="s">
        <v>57</v>
      </c>
      <c r="E132" s="1" t="s">
        <v>4</v>
      </c>
      <c r="F132" s="1" t="s">
        <v>324</v>
      </c>
      <c r="G132" s="1" t="s">
        <v>19</v>
      </c>
      <c r="H132" s="1" t="s">
        <v>329</v>
      </c>
      <c r="I132" s="1" t="s">
        <v>330</v>
      </c>
    </row>
    <row r="133" spans="1:9" x14ac:dyDescent="0.25">
      <c r="A133" s="1" t="s">
        <v>361</v>
      </c>
      <c r="B133" s="1" t="s">
        <v>18</v>
      </c>
      <c r="C133" s="1" t="s">
        <v>2</v>
      </c>
      <c r="D133" s="1" t="s">
        <v>3</v>
      </c>
      <c r="E133" s="1" t="s">
        <v>4</v>
      </c>
      <c r="F133" s="1" t="s">
        <v>80</v>
      </c>
      <c r="G133" s="1" t="s">
        <v>19</v>
      </c>
      <c r="H133" s="1" t="s">
        <v>341</v>
      </c>
      <c r="I133" s="1" t="s">
        <v>342</v>
      </c>
    </row>
    <row r="134" spans="1:9" x14ac:dyDescent="0.25">
      <c r="A134" s="1" t="s">
        <v>362</v>
      </c>
      <c r="B134" s="1" t="s">
        <v>18</v>
      </c>
      <c r="C134" s="1" t="s">
        <v>2</v>
      </c>
      <c r="D134" s="1" t="s">
        <v>3</v>
      </c>
      <c r="E134" s="1" t="s">
        <v>4</v>
      </c>
      <c r="F134" s="1" t="s">
        <v>84</v>
      </c>
      <c r="G134" s="1" t="s">
        <v>19</v>
      </c>
      <c r="H134" s="1" t="s">
        <v>320</v>
      </c>
      <c r="I134" s="1" t="s">
        <v>321</v>
      </c>
    </row>
    <row r="135" spans="1:9" x14ac:dyDescent="0.25">
      <c r="A135" s="1" t="s">
        <v>363</v>
      </c>
      <c r="B135" s="1" t="s">
        <v>18</v>
      </c>
      <c r="C135" s="1" t="s">
        <v>2</v>
      </c>
      <c r="D135" s="1" t="s">
        <v>3</v>
      </c>
      <c r="E135" s="1" t="s">
        <v>4</v>
      </c>
      <c r="F135" s="1" t="s">
        <v>80</v>
      </c>
      <c r="G135" s="1" t="s">
        <v>19</v>
      </c>
      <c r="H135" s="1" t="s">
        <v>341</v>
      </c>
      <c r="I135" s="1" t="s">
        <v>342</v>
      </c>
    </row>
    <row r="136" spans="1:9" x14ac:dyDescent="0.25">
      <c r="A136" s="1" t="s">
        <v>364</v>
      </c>
      <c r="B136" s="1" t="s">
        <v>18</v>
      </c>
      <c r="C136" s="1" t="s">
        <v>2</v>
      </c>
      <c r="D136" s="1" t="s">
        <v>3</v>
      </c>
      <c r="E136" s="1" t="s">
        <v>4</v>
      </c>
      <c r="F136" s="1" t="s">
        <v>324</v>
      </c>
      <c r="G136" s="1" t="s">
        <v>19</v>
      </c>
      <c r="H136" s="1" t="s">
        <v>325</v>
      </c>
      <c r="I136" s="1" t="s">
        <v>326</v>
      </c>
    </row>
    <row r="137" spans="1:9" x14ac:dyDescent="0.25">
      <c r="A137" s="1" t="s">
        <v>365</v>
      </c>
      <c r="B137" s="1" t="s">
        <v>18</v>
      </c>
      <c r="C137" s="1" t="s">
        <v>2</v>
      </c>
      <c r="D137" s="1" t="s">
        <v>3</v>
      </c>
      <c r="E137" s="1" t="s">
        <v>4</v>
      </c>
      <c r="F137" s="1" t="s">
        <v>84</v>
      </c>
      <c r="G137" s="1" t="s">
        <v>19</v>
      </c>
      <c r="H137" s="1" t="s">
        <v>320</v>
      </c>
      <c r="I137" s="1" t="s">
        <v>321</v>
      </c>
    </row>
    <row r="138" spans="1:9" x14ac:dyDescent="0.25">
      <c r="A138" s="1" t="s">
        <v>366</v>
      </c>
      <c r="B138" s="1" t="s">
        <v>10</v>
      </c>
      <c r="C138" s="1" t="s">
        <v>2</v>
      </c>
      <c r="D138" s="1" t="s">
        <v>3</v>
      </c>
      <c r="E138" s="1" t="s">
        <v>4</v>
      </c>
      <c r="F138" s="1" t="s">
        <v>80</v>
      </c>
      <c r="G138" s="1" t="s">
        <v>6</v>
      </c>
      <c r="H138" s="1" t="s">
        <v>367</v>
      </c>
      <c r="I138" s="1" t="s">
        <v>368</v>
      </c>
    </row>
    <row r="139" spans="1:9" x14ac:dyDescent="0.25">
      <c r="A139" s="1" t="s">
        <v>369</v>
      </c>
      <c r="B139" s="1" t="s">
        <v>18</v>
      </c>
      <c r="C139" s="1" t="s">
        <v>2</v>
      </c>
      <c r="D139" s="1" t="s">
        <v>57</v>
      </c>
      <c r="E139" s="1" t="s">
        <v>4</v>
      </c>
      <c r="F139" s="1" t="s">
        <v>324</v>
      </c>
      <c r="G139" s="1" t="s">
        <v>19</v>
      </c>
      <c r="H139" s="1" t="s">
        <v>370</v>
      </c>
      <c r="I139" s="1" t="s">
        <v>371</v>
      </c>
    </row>
    <row r="140" spans="1:9" x14ac:dyDescent="0.25">
      <c r="A140" s="1" t="s">
        <v>372</v>
      </c>
      <c r="B140" s="1" t="s">
        <v>18</v>
      </c>
      <c r="C140" s="1" t="s">
        <v>2</v>
      </c>
      <c r="D140" s="1" t="s">
        <v>57</v>
      </c>
      <c r="E140" s="1" t="s">
        <v>4</v>
      </c>
      <c r="F140" s="1" t="s">
        <v>80</v>
      </c>
      <c r="G140" s="1" t="s">
        <v>19</v>
      </c>
      <c r="H140" s="1" t="s">
        <v>373</v>
      </c>
      <c r="I140" s="1" t="s">
        <v>374</v>
      </c>
    </row>
    <row r="141" spans="1:9" x14ac:dyDescent="0.25">
      <c r="A141" s="1" t="s">
        <v>375</v>
      </c>
      <c r="B141" s="1" t="s">
        <v>18</v>
      </c>
      <c r="C141" s="1" t="s">
        <v>2</v>
      </c>
      <c r="D141" s="1" t="s">
        <v>3</v>
      </c>
      <c r="E141" s="1" t="s">
        <v>4</v>
      </c>
      <c r="F141" s="1" t="s">
        <v>80</v>
      </c>
      <c r="G141" s="1" t="s">
        <v>19</v>
      </c>
      <c r="H141" s="1" t="s">
        <v>376</v>
      </c>
      <c r="I141" s="1" t="s">
        <v>377</v>
      </c>
    </row>
    <row r="142" spans="1:9" x14ac:dyDescent="0.25">
      <c r="A142" s="1" t="s">
        <v>378</v>
      </c>
      <c r="B142" s="1" t="s">
        <v>18</v>
      </c>
      <c r="C142" s="1" t="s">
        <v>2</v>
      </c>
      <c r="D142" s="1" t="s">
        <v>57</v>
      </c>
      <c r="E142" s="1" t="s">
        <v>4</v>
      </c>
      <c r="F142" s="1" t="s">
        <v>84</v>
      </c>
      <c r="G142" s="1" t="s">
        <v>19</v>
      </c>
      <c r="H142" s="1" t="s">
        <v>332</v>
      </c>
      <c r="I142" s="1" t="s">
        <v>333</v>
      </c>
    </row>
    <row r="143" spans="1:9" x14ac:dyDescent="0.25">
      <c r="A143" s="1" t="s">
        <v>379</v>
      </c>
      <c r="B143" s="1" t="s">
        <v>18</v>
      </c>
      <c r="C143" s="1" t="s">
        <v>2</v>
      </c>
      <c r="D143" s="1" t="s">
        <v>3</v>
      </c>
      <c r="E143" s="1" t="s">
        <v>4</v>
      </c>
      <c r="F143" s="1" t="s">
        <v>80</v>
      </c>
      <c r="G143" s="1" t="s">
        <v>19</v>
      </c>
      <c r="H143" s="1" t="s">
        <v>380</v>
      </c>
      <c r="I143" s="1" t="s">
        <v>381</v>
      </c>
    </row>
    <row r="144" spans="1:9" x14ac:dyDescent="0.25">
      <c r="A144" s="1" t="s">
        <v>382</v>
      </c>
      <c r="B144" s="1" t="s">
        <v>18</v>
      </c>
      <c r="C144" s="1" t="s">
        <v>2</v>
      </c>
      <c r="D144" s="1" t="s">
        <v>3</v>
      </c>
      <c r="E144" s="1" t="s">
        <v>4</v>
      </c>
      <c r="F144" s="1" t="s">
        <v>80</v>
      </c>
      <c r="G144" s="1" t="s">
        <v>19</v>
      </c>
      <c r="H144" s="1" t="s">
        <v>380</v>
      </c>
      <c r="I144" s="1" t="s">
        <v>381</v>
      </c>
    </row>
    <row r="145" spans="1:9" x14ac:dyDescent="0.25">
      <c r="A145" s="1" t="s">
        <v>383</v>
      </c>
      <c r="B145" s="1" t="s">
        <v>18</v>
      </c>
      <c r="C145" s="1" t="s">
        <v>2</v>
      </c>
      <c r="D145" s="1" t="s">
        <v>57</v>
      </c>
      <c r="E145" s="1" t="s">
        <v>4</v>
      </c>
      <c r="F145" s="1" t="s">
        <v>80</v>
      </c>
      <c r="G145" s="1" t="s">
        <v>19</v>
      </c>
      <c r="H145" s="1" t="s">
        <v>384</v>
      </c>
      <c r="I145" s="1" t="s">
        <v>385</v>
      </c>
    </row>
    <row r="146" spans="1:9" x14ac:dyDescent="0.25">
      <c r="A146" s="1" t="s">
        <v>386</v>
      </c>
      <c r="B146" s="1" t="s">
        <v>10</v>
      </c>
      <c r="C146" s="1" t="s">
        <v>2</v>
      </c>
      <c r="D146" s="1" t="s">
        <v>235</v>
      </c>
      <c r="E146" s="1" t="s">
        <v>4</v>
      </c>
      <c r="F146" s="1" t="s">
        <v>80</v>
      </c>
      <c r="G146" s="1" t="s">
        <v>6</v>
      </c>
      <c r="H146" s="1" t="s">
        <v>387</v>
      </c>
      <c r="I146" s="1" t="s">
        <v>388</v>
      </c>
    </row>
    <row r="147" spans="1:9" x14ac:dyDescent="0.25">
      <c r="A147" s="1" t="s">
        <v>389</v>
      </c>
      <c r="B147" s="1" t="s">
        <v>18</v>
      </c>
      <c r="C147" s="1" t="s">
        <v>2</v>
      </c>
      <c r="D147" s="1" t="s">
        <v>3</v>
      </c>
      <c r="E147" s="1" t="s">
        <v>4</v>
      </c>
      <c r="F147" s="1" t="s">
        <v>80</v>
      </c>
      <c r="G147" s="1" t="s">
        <v>19</v>
      </c>
      <c r="H147" s="1" t="s">
        <v>380</v>
      </c>
      <c r="I147" s="1" t="s">
        <v>381</v>
      </c>
    </row>
    <row r="148" spans="1:9" x14ac:dyDescent="0.25">
      <c r="A148" s="1" t="s">
        <v>390</v>
      </c>
      <c r="B148" s="1" t="s">
        <v>18</v>
      </c>
      <c r="C148" s="1" t="s">
        <v>2</v>
      </c>
      <c r="D148" s="1" t="s">
        <v>57</v>
      </c>
      <c r="E148" s="1" t="s">
        <v>4</v>
      </c>
      <c r="F148" s="1" t="s">
        <v>324</v>
      </c>
      <c r="G148" s="1" t="s">
        <v>19</v>
      </c>
      <c r="H148" s="1" t="s">
        <v>329</v>
      </c>
      <c r="I148" s="1" t="s">
        <v>330</v>
      </c>
    </row>
    <row r="149" spans="1:9" x14ac:dyDescent="0.25">
      <c r="A149" s="1" t="s">
        <v>391</v>
      </c>
      <c r="B149" s="1" t="s">
        <v>46</v>
      </c>
      <c r="C149" s="1" t="s">
        <v>2</v>
      </c>
      <c r="D149" s="1" t="s">
        <v>3</v>
      </c>
      <c r="E149" s="1" t="s">
        <v>4</v>
      </c>
      <c r="F149" s="1" t="s">
        <v>324</v>
      </c>
      <c r="G149" s="1" t="s">
        <v>19</v>
      </c>
      <c r="H149" s="1" t="s">
        <v>392</v>
      </c>
      <c r="I149" s="1" t="s">
        <v>393</v>
      </c>
    </row>
    <row r="150" spans="1:9" x14ac:dyDescent="0.25">
      <c r="A150" s="1" t="s">
        <v>394</v>
      </c>
      <c r="B150" s="1" t="s">
        <v>18</v>
      </c>
      <c r="C150" s="1" t="s">
        <v>2</v>
      </c>
      <c r="D150" s="1" t="s">
        <v>3</v>
      </c>
      <c r="E150" s="1" t="s">
        <v>4</v>
      </c>
      <c r="F150" s="1" t="s">
        <v>324</v>
      </c>
      <c r="G150" s="1" t="s">
        <v>19</v>
      </c>
      <c r="H150" s="1" t="s">
        <v>395</v>
      </c>
      <c r="I150" s="1" t="s">
        <v>396</v>
      </c>
    </row>
    <row r="151" spans="1:9" x14ac:dyDescent="0.25">
      <c r="A151" s="1" t="s">
        <v>397</v>
      </c>
      <c r="B151" s="1" t="s">
        <v>18</v>
      </c>
      <c r="C151" s="1" t="s">
        <v>2</v>
      </c>
      <c r="D151" s="1" t="s">
        <v>3</v>
      </c>
      <c r="E151" s="1" t="s">
        <v>4</v>
      </c>
      <c r="F151" s="1" t="s">
        <v>324</v>
      </c>
      <c r="G151" s="1" t="s">
        <v>19</v>
      </c>
      <c r="H151" s="1" t="s">
        <v>325</v>
      </c>
      <c r="I151" s="1" t="s">
        <v>326</v>
      </c>
    </row>
    <row r="152" spans="1:9" x14ac:dyDescent="0.25">
      <c r="A152" s="1" t="s">
        <v>398</v>
      </c>
      <c r="B152" s="1" t="s">
        <v>18</v>
      </c>
      <c r="C152" s="1" t="s">
        <v>2</v>
      </c>
      <c r="D152" s="1" t="s">
        <v>3</v>
      </c>
      <c r="E152" s="1" t="s">
        <v>4</v>
      </c>
      <c r="F152" s="1" t="s">
        <v>80</v>
      </c>
      <c r="G152" s="1" t="s">
        <v>19</v>
      </c>
      <c r="H152" s="1" t="s">
        <v>341</v>
      </c>
      <c r="I152" s="1" t="s">
        <v>342</v>
      </c>
    </row>
    <row r="153" spans="1:9" x14ac:dyDescent="0.25">
      <c r="A153" s="1" t="s">
        <v>399</v>
      </c>
      <c r="B153" s="1" t="s">
        <v>18</v>
      </c>
      <c r="C153" s="1" t="s">
        <v>2</v>
      </c>
      <c r="D153" s="1" t="s">
        <v>3</v>
      </c>
      <c r="E153" s="1" t="s">
        <v>4</v>
      </c>
      <c r="F153" s="1" t="s">
        <v>80</v>
      </c>
      <c r="G153" s="1" t="s">
        <v>19</v>
      </c>
      <c r="H153" s="1" t="s">
        <v>380</v>
      </c>
      <c r="I153" s="1" t="s">
        <v>381</v>
      </c>
    </row>
    <row r="154" spans="1:9" x14ac:dyDescent="0.25">
      <c r="A154" s="1" t="s">
        <v>400</v>
      </c>
      <c r="B154" s="1" t="s">
        <v>18</v>
      </c>
      <c r="C154" s="1" t="s">
        <v>2</v>
      </c>
      <c r="D154" s="1" t="s">
        <v>57</v>
      </c>
      <c r="E154" s="1" t="s">
        <v>4</v>
      </c>
      <c r="F154" s="1" t="s">
        <v>324</v>
      </c>
      <c r="G154" s="1" t="s">
        <v>19</v>
      </c>
      <c r="H154" s="1" t="s">
        <v>329</v>
      </c>
      <c r="I154" s="1" t="s">
        <v>330</v>
      </c>
    </row>
    <row r="155" spans="1:9" x14ac:dyDescent="0.25">
      <c r="A155" s="1" t="s">
        <v>401</v>
      </c>
      <c r="B155" s="1" t="s">
        <v>18</v>
      </c>
      <c r="C155" s="1" t="s">
        <v>2</v>
      </c>
      <c r="D155" s="1" t="s">
        <v>57</v>
      </c>
      <c r="E155" s="1" t="s">
        <v>4</v>
      </c>
      <c r="F155" s="1" t="s">
        <v>80</v>
      </c>
      <c r="G155" s="1" t="s">
        <v>19</v>
      </c>
      <c r="H155" s="1" t="s">
        <v>347</v>
      </c>
      <c r="I155" s="1" t="s">
        <v>348</v>
      </c>
    </row>
    <row r="156" spans="1:9" x14ac:dyDescent="0.25">
      <c r="A156" s="1" t="s">
        <v>402</v>
      </c>
      <c r="B156" s="1" t="s">
        <v>10</v>
      </c>
      <c r="C156" s="1" t="s">
        <v>2</v>
      </c>
      <c r="D156" s="1" t="s">
        <v>3</v>
      </c>
      <c r="E156" s="1" t="s">
        <v>4</v>
      </c>
      <c r="F156" s="1" t="s">
        <v>80</v>
      </c>
      <c r="G156" s="1" t="s">
        <v>6</v>
      </c>
      <c r="H156" s="1" t="s">
        <v>335</v>
      </c>
      <c r="I156" s="1" t="s">
        <v>336</v>
      </c>
    </row>
    <row r="157" spans="1:9" x14ac:dyDescent="0.25">
      <c r="A157" s="1" t="s">
        <v>403</v>
      </c>
      <c r="B157" s="1" t="s">
        <v>18</v>
      </c>
      <c r="C157" s="1" t="s">
        <v>2</v>
      </c>
      <c r="D157" s="1" t="s">
        <v>3</v>
      </c>
      <c r="E157" s="1" t="s">
        <v>4</v>
      </c>
      <c r="F157" s="1" t="s">
        <v>324</v>
      </c>
      <c r="G157" s="1" t="s">
        <v>19</v>
      </c>
      <c r="H157" s="1" t="s">
        <v>325</v>
      </c>
      <c r="I157" s="1" t="s">
        <v>326</v>
      </c>
    </row>
    <row r="158" spans="1:9" x14ac:dyDescent="0.25">
      <c r="A158" s="1" t="s">
        <v>404</v>
      </c>
      <c r="B158" s="1" t="s">
        <v>141</v>
      </c>
      <c r="C158" s="1" t="s">
        <v>2</v>
      </c>
      <c r="D158" s="1" t="s">
        <v>3</v>
      </c>
      <c r="E158" s="1" t="s">
        <v>4</v>
      </c>
      <c r="F158" s="1" t="s">
        <v>80</v>
      </c>
      <c r="G158" s="1" t="s">
        <v>19</v>
      </c>
      <c r="H158" s="1" t="s">
        <v>405</v>
      </c>
      <c r="I158" s="1" t="s">
        <v>406</v>
      </c>
    </row>
    <row r="159" spans="1:9" x14ac:dyDescent="0.25">
      <c r="A159" s="1" t="s">
        <v>407</v>
      </c>
      <c r="B159" s="1" t="s">
        <v>408</v>
      </c>
      <c r="C159" s="1" t="s">
        <v>2</v>
      </c>
      <c r="D159" s="1" t="s">
        <v>3</v>
      </c>
      <c r="E159" s="1" t="s">
        <v>27</v>
      </c>
      <c r="F159" s="1" t="s">
        <v>70</v>
      </c>
      <c r="G159" s="1" t="s">
        <v>19</v>
      </c>
      <c r="H159" s="1" t="s">
        <v>409</v>
      </c>
      <c r="I159" s="1" t="s">
        <v>410</v>
      </c>
    </row>
    <row r="160" spans="1:9" x14ac:dyDescent="0.25">
      <c r="A160" s="1" t="s">
        <v>411</v>
      </c>
      <c r="B160" s="1" t="s">
        <v>412</v>
      </c>
      <c r="C160" s="1" t="s">
        <v>2</v>
      </c>
      <c r="D160" s="1" t="s">
        <v>3</v>
      </c>
      <c r="E160" s="1" t="s">
        <v>27</v>
      </c>
      <c r="F160" s="1" t="s">
        <v>14</v>
      </c>
      <c r="G160" s="1" t="s">
        <v>19</v>
      </c>
      <c r="H160" s="1" t="s">
        <v>413</v>
      </c>
      <c r="I160" s="1" t="s">
        <v>414</v>
      </c>
    </row>
    <row r="161" spans="1:9" x14ac:dyDescent="0.25">
      <c r="A161" s="1" t="s">
        <v>415</v>
      </c>
      <c r="B161" s="1" t="s">
        <v>412</v>
      </c>
      <c r="C161" s="1" t="s">
        <v>2</v>
      </c>
      <c r="D161" s="1" t="s">
        <v>235</v>
      </c>
      <c r="E161" s="1" t="s">
        <v>4</v>
      </c>
      <c r="F161" s="1" t="s">
        <v>14</v>
      </c>
      <c r="G161" s="1" t="s">
        <v>19</v>
      </c>
      <c r="H161" s="1" t="s">
        <v>416</v>
      </c>
      <c r="I161" s="1" t="s">
        <v>417</v>
      </c>
    </row>
    <row r="162" spans="1:9" x14ac:dyDescent="0.25">
      <c r="A162" s="1" t="s">
        <v>418</v>
      </c>
      <c r="B162" s="1" t="s">
        <v>408</v>
      </c>
      <c r="C162" s="1" t="s">
        <v>2</v>
      </c>
      <c r="D162" s="1" t="s">
        <v>57</v>
      </c>
      <c r="E162" s="1" t="s">
        <v>27</v>
      </c>
      <c r="F162" s="1" t="s">
        <v>14</v>
      </c>
      <c r="G162" s="1" t="s">
        <v>19</v>
      </c>
      <c r="H162" s="1" t="s">
        <v>419</v>
      </c>
      <c r="I162" s="1" t="s">
        <v>420</v>
      </c>
    </row>
    <row r="163" spans="1:9" x14ac:dyDescent="0.25">
      <c r="A163" s="1" t="s">
        <v>421</v>
      </c>
      <c r="B163" s="1" t="s">
        <v>422</v>
      </c>
      <c r="C163" s="1" t="s">
        <v>2</v>
      </c>
      <c r="D163" s="1" t="s">
        <v>180</v>
      </c>
      <c r="E163" s="1" t="s">
        <v>4</v>
      </c>
      <c r="F163" s="1" t="s">
        <v>70</v>
      </c>
      <c r="G163" s="1" t="s">
        <v>19</v>
      </c>
      <c r="H163" s="1" t="s">
        <v>423</v>
      </c>
      <c r="I163" s="1" t="s">
        <v>424</v>
      </c>
    </row>
    <row r="164" spans="1:9" x14ac:dyDescent="0.25">
      <c r="A164" s="1" t="s">
        <v>425</v>
      </c>
      <c r="B164" s="1" t="s">
        <v>408</v>
      </c>
      <c r="C164" s="1" t="s">
        <v>2</v>
      </c>
      <c r="D164" s="1" t="s">
        <v>3</v>
      </c>
      <c r="E164" s="1" t="s">
        <v>4</v>
      </c>
      <c r="F164" s="1" t="s">
        <v>14</v>
      </c>
      <c r="G164" s="1" t="s">
        <v>19</v>
      </c>
      <c r="H164" s="1" t="s">
        <v>426</v>
      </c>
      <c r="I164" s="1" t="s">
        <v>427</v>
      </c>
    </row>
    <row r="165" spans="1:9" x14ac:dyDescent="0.25">
      <c r="A165" s="1" t="s">
        <v>428</v>
      </c>
      <c r="B165" s="1" t="s">
        <v>422</v>
      </c>
      <c r="C165" s="1" t="s">
        <v>2</v>
      </c>
      <c r="D165" s="1" t="s">
        <v>57</v>
      </c>
      <c r="E165" s="1" t="s">
        <v>4</v>
      </c>
      <c r="F165" s="1" t="s">
        <v>14</v>
      </c>
      <c r="G165" s="1" t="s">
        <v>19</v>
      </c>
      <c r="H165" s="1" t="s">
        <v>429</v>
      </c>
      <c r="I165" s="1" t="s">
        <v>430</v>
      </c>
    </row>
    <row r="166" spans="1:9" x14ac:dyDescent="0.25">
      <c r="A166" s="1" t="s">
        <v>431</v>
      </c>
      <c r="B166" s="1" t="s">
        <v>432</v>
      </c>
      <c r="C166" s="1" t="s">
        <v>2</v>
      </c>
      <c r="D166" s="1" t="s">
        <v>3</v>
      </c>
      <c r="E166" s="1" t="s">
        <v>27</v>
      </c>
      <c r="F166" s="1" t="s">
        <v>14</v>
      </c>
      <c r="G166" s="1" t="s">
        <v>19</v>
      </c>
      <c r="H166" s="1" t="s">
        <v>433</v>
      </c>
      <c r="I166" s="1" t="s">
        <v>434</v>
      </c>
    </row>
    <row r="167" spans="1:9" x14ac:dyDescent="0.25">
      <c r="A167" s="1" t="s">
        <v>435</v>
      </c>
      <c r="B167" s="1" t="s">
        <v>422</v>
      </c>
      <c r="C167" s="1" t="s">
        <v>2</v>
      </c>
      <c r="D167" s="1" t="s">
        <v>3</v>
      </c>
      <c r="E167" s="1" t="s">
        <v>4</v>
      </c>
      <c r="F167" s="1" t="s">
        <v>70</v>
      </c>
      <c r="G167" s="1" t="s">
        <v>19</v>
      </c>
      <c r="H167" s="1" t="s">
        <v>436</v>
      </c>
      <c r="I167" s="1" t="s">
        <v>437</v>
      </c>
    </row>
    <row r="168" spans="1:9" x14ac:dyDescent="0.25">
      <c r="A168" s="1" t="s">
        <v>438</v>
      </c>
      <c r="B168" s="1" t="s">
        <v>412</v>
      </c>
      <c r="C168" s="1" t="s">
        <v>2</v>
      </c>
      <c r="D168" s="1" t="s">
        <v>180</v>
      </c>
      <c r="E168" s="1" t="s">
        <v>4</v>
      </c>
      <c r="F168" s="1" t="s">
        <v>14</v>
      </c>
      <c r="G168" s="1" t="s">
        <v>19</v>
      </c>
      <c r="H168" s="1" t="s">
        <v>439</v>
      </c>
      <c r="I168" s="1" t="s">
        <v>440</v>
      </c>
    </row>
    <row r="169" spans="1:9" x14ac:dyDescent="0.25">
      <c r="A169" s="1" t="s">
        <v>441</v>
      </c>
      <c r="B169" s="1" t="s">
        <v>408</v>
      </c>
      <c r="C169" s="1" t="s">
        <v>2</v>
      </c>
      <c r="D169" s="1" t="s">
        <v>3</v>
      </c>
      <c r="E169" s="1" t="s">
        <v>4</v>
      </c>
      <c r="F169" s="1" t="s">
        <v>70</v>
      </c>
      <c r="G169" s="1" t="s">
        <v>19</v>
      </c>
      <c r="H169" s="1" t="s">
        <v>409</v>
      </c>
      <c r="I169" s="1" t="s">
        <v>410</v>
      </c>
    </row>
    <row r="170" spans="1:9" x14ac:dyDescent="0.25">
      <c r="A170" s="1" t="s">
        <v>442</v>
      </c>
      <c r="B170" s="1" t="s">
        <v>412</v>
      </c>
      <c r="C170" s="1" t="s">
        <v>2</v>
      </c>
      <c r="D170" s="1" t="s">
        <v>3</v>
      </c>
      <c r="E170" s="1" t="s">
        <v>4</v>
      </c>
      <c r="F170" s="1" t="s">
        <v>14</v>
      </c>
      <c r="G170" s="1" t="s">
        <v>19</v>
      </c>
      <c r="H170" s="1" t="s">
        <v>443</v>
      </c>
      <c r="I170" s="1" t="s">
        <v>444</v>
      </c>
    </row>
    <row r="171" spans="1:9" x14ac:dyDescent="0.25">
      <c r="A171" s="1" t="s">
        <v>445</v>
      </c>
      <c r="B171" s="1" t="s">
        <v>408</v>
      </c>
      <c r="C171" s="1" t="s">
        <v>2</v>
      </c>
      <c r="D171" s="1" t="s">
        <v>3</v>
      </c>
      <c r="E171" s="1" t="s">
        <v>4</v>
      </c>
      <c r="F171" s="1" t="s">
        <v>14</v>
      </c>
      <c r="G171" s="1" t="s">
        <v>19</v>
      </c>
      <c r="H171" s="1" t="s">
        <v>446</v>
      </c>
      <c r="I171" s="1" t="s">
        <v>447</v>
      </c>
    </row>
    <row r="172" spans="1:9" x14ac:dyDescent="0.25">
      <c r="A172" s="1" t="s">
        <v>448</v>
      </c>
      <c r="B172" s="1" t="s">
        <v>422</v>
      </c>
      <c r="C172" s="1" t="s">
        <v>2</v>
      </c>
      <c r="D172" s="1" t="s">
        <v>3</v>
      </c>
      <c r="E172" s="1" t="s">
        <v>4</v>
      </c>
      <c r="F172" s="1" t="s">
        <v>70</v>
      </c>
      <c r="G172" s="1" t="s">
        <v>19</v>
      </c>
      <c r="H172" s="1" t="s">
        <v>449</v>
      </c>
      <c r="I172" s="1" t="s">
        <v>450</v>
      </c>
    </row>
    <row r="173" spans="1:9" x14ac:dyDescent="0.25">
      <c r="A173" s="1" t="s">
        <v>451</v>
      </c>
      <c r="B173" s="1" t="s">
        <v>408</v>
      </c>
      <c r="C173" s="1" t="s">
        <v>2</v>
      </c>
      <c r="D173" s="1" t="s">
        <v>57</v>
      </c>
      <c r="E173" s="1" t="s">
        <v>4</v>
      </c>
      <c r="F173" s="1" t="s">
        <v>14</v>
      </c>
      <c r="G173" s="1" t="s">
        <v>19</v>
      </c>
      <c r="H173" s="1" t="s">
        <v>452</v>
      </c>
      <c r="I173" s="1" t="s">
        <v>453</v>
      </c>
    </row>
    <row r="174" spans="1:9" x14ac:dyDescent="0.25">
      <c r="A174" s="1" t="s">
        <v>454</v>
      </c>
      <c r="B174" s="1" t="s">
        <v>412</v>
      </c>
      <c r="C174" s="1" t="s">
        <v>89</v>
      </c>
      <c r="D174" s="1" t="s">
        <v>3</v>
      </c>
      <c r="E174" s="1" t="s">
        <v>4</v>
      </c>
      <c r="F174" s="1" t="s">
        <v>14</v>
      </c>
      <c r="G174" s="1" t="s">
        <v>19</v>
      </c>
      <c r="H174" s="1" t="s">
        <v>455</v>
      </c>
      <c r="I174" s="1" t="s">
        <v>456</v>
      </c>
    </row>
    <row r="175" spans="1:9" x14ac:dyDescent="0.25">
      <c r="A175" s="1" t="s">
        <v>457</v>
      </c>
      <c r="B175" s="1" t="s">
        <v>432</v>
      </c>
      <c r="C175" s="1" t="s">
        <v>2</v>
      </c>
      <c r="D175" s="1" t="s">
        <v>3</v>
      </c>
      <c r="E175" s="1" t="s">
        <v>4</v>
      </c>
      <c r="F175" s="1" t="s">
        <v>14</v>
      </c>
      <c r="G175" s="1" t="s">
        <v>19</v>
      </c>
      <c r="H175" s="1" t="s">
        <v>458</v>
      </c>
      <c r="I175" s="1" t="s">
        <v>459</v>
      </c>
    </row>
    <row r="176" spans="1:9" x14ac:dyDescent="0.25">
      <c r="A176" s="1" t="s">
        <v>460</v>
      </c>
      <c r="B176" s="1" t="s">
        <v>422</v>
      </c>
      <c r="C176" s="1" t="s">
        <v>2</v>
      </c>
      <c r="D176" s="1" t="s">
        <v>3</v>
      </c>
      <c r="E176" s="1" t="s">
        <v>4</v>
      </c>
      <c r="F176" s="1" t="s">
        <v>70</v>
      </c>
      <c r="G176" s="1" t="s">
        <v>19</v>
      </c>
      <c r="H176" s="1" t="s">
        <v>461</v>
      </c>
      <c r="I176" s="1" t="s">
        <v>462</v>
      </c>
    </row>
    <row r="177" spans="1:9" x14ac:dyDescent="0.25">
      <c r="A177" s="1" t="s">
        <v>463</v>
      </c>
      <c r="B177" s="1" t="s">
        <v>422</v>
      </c>
      <c r="C177" s="1" t="s">
        <v>2</v>
      </c>
      <c r="D177" s="1" t="s">
        <v>180</v>
      </c>
      <c r="E177" s="1" t="s">
        <v>4</v>
      </c>
      <c r="F177" s="1" t="s">
        <v>14</v>
      </c>
      <c r="G177" s="1" t="s">
        <v>19</v>
      </c>
      <c r="H177" s="1" t="s">
        <v>464</v>
      </c>
      <c r="I177" s="1" t="s">
        <v>465</v>
      </c>
    </row>
    <row r="178" spans="1:9" x14ac:dyDescent="0.25">
      <c r="A178" s="1" t="s">
        <v>466</v>
      </c>
      <c r="B178" s="1" t="s">
        <v>422</v>
      </c>
      <c r="C178" s="1" t="s">
        <v>2</v>
      </c>
      <c r="D178" s="1" t="s">
        <v>3</v>
      </c>
      <c r="E178" s="1" t="s">
        <v>27</v>
      </c>
      <c r="F178" s="1" t="s">
        <v>14</v>
      </c>
      <c r="G178" s="1" t="s">
        <v>19</v>
      </c>
      <c r="H178" s="1" t="s">
        <v>467</v>
      </c>
      <c r="I178" s="1" t="s">
        <v>468</v>
      </c>
    </row>
    <row r="179" spans="1:9" x14ac:dyDescent="0.25">
      <c r="A179" s="1" t="s">
        <v>469</v>
      </c>
      <c r="B179" s="1" t="s">
        <v>408</v>
      </c>
      <c r="C179" s="1" t="s">
        <v>2</v>
      </c>
      <c r="D179" s="1" t="s">
        <v>3</v>
      </c>
      <c r="E179" s="1" t="s">
        <v>4</v>
      </c>
      <c r="F179" s="1" t="s">
        <v>70</v>
      </c>
      <c r="G179" s="1" t="s">
        <v>19</v>
      </c>
      <c r="H179" s="1" t="s">
        <v>409</v>
      </c>
      <c r="I179" s="1" t="s">
        <v>410</v>
      </c>
    </row>
    <row r="180" spans="1:9" x14ac:dyDescent="0.25">
      <c r="A180" s="1" t="s">
        <v>470</v>
      </c>
      <c r="B180" s="1" t="s">
        <v>422</v>
      </c>
      <c r="C180" s="1" t="s">
        <v>2</v>
      </c>
      <c r="D180" s="1" t="s">
        <v>3</v>
      </c>
      <c r="E180" s="1" t="s">
        <v>4</v>
      </c>
      <c r="F180" s="1" t="s">
        <v>14</v>
      </c>
      <c r="G180" s="1" t="s">
        <v>19</v>
      </c>
      <c r="H180" s="1" t="s">
        <v>471</v>
      </c>
      <c r="I180" s="1" t="s">
        <v>472</v>
      </c>
    </row>
    <row r="181" spans="1:9" x14ac:dyDescent="0.25">
      <c r="A181" s="1" t="s">
        <v>473</v>
      </c>
      <c r="B181" s="1" t="s">
        <v>412</v>
      </c>
      <c r="C181" s="1" t="s">
        <v>2</v>
      </c>
      <c r="D181" s="1" t="s">
        <v>3</v>
      </c>
      <c r="E181" s="1" t="s">
        <v>4</v>
      </c>
      <c r="F181" s="1" t="s">
        <v>14</v>
      </c>
      <c r="G181" s="1" t="s">
        <v>19</v>
      </c>
      <c r="H181" s="1" t="s">
        <v>474</v>
      </c>
      <c r="I181" s="1" t="s">
        <v>475</v>
      </c>
    </row>
    <row r="182" spans="1:9" x14ac:dyDescent="0.25">
      <c r="A182" s="1" t="s">
        <v>476</v>
      </c>
      <c r="B182" s="1" t="s">
        <v>422</v>
      </c>
      <c r="C182" s="1" t="s">
        <v>2</v>
      </c>
      <c r="D182" s="1" t="s">
        <v>3</v>
      </c>
      <c r="E182" s="1" t="s">
        <v>4</v>
      </c>
      <c r="F182" s="1" t="s">
        <v>70</v>
      </c>
      <c r="G182" s="1" t="s">
        <v>19</v>
      </c>
      <c r="H182" s="1" t="s">
        <v>477</v>
      </c>
      <c r="I182" s="1" t="s">
        <v>478</v>
      </c>
    </row>
    <row r="183" spans="1:9" x14ac:dyDescent="0.25">
      <c r="A183" s="1" t="s">
        <v>479</v>
      </c>
      <c r="B183" s="1" t="s">
        <v>412</v>
      </c>
      <c r="C183" s="1" t="s">
        <v>2</v>
      </c>
      <c r="D183" s="1" t="s">
        <v>3</v>
      </c>
      <c r="E183" s="1" t="s">
        <v>4</v>
      </c>
      <c r="F183" s="1" t="s">
        <v>14</v>
      </c>
      <c r="G183" s="1" t="s">
        <v>19</v>
      </c>
      <c r="H183" s="1" t="s">
        <v>480</v>
      </c>
      <c r="I183" s="1" t="s">
        <v>481</v>
      </c>
    </row>
    <row r="184" spans="1:9" x14ac:dyDescent="0.25">
      <c r="A184" s="1" t="s">
        <v>482</v>
      </c>
      <c r="B184" s="1" t="s">
        <v>408</v>
      </c>
      <c r="C184" s="1" t="s">
        <v>2</v>
      </c>
      <c r="D184" s="1" t="s">
        <v>3</v>
      </c>
      <c r="E184" s="1" t="s">
        <v>4</v>
      </c>
      <c r="F184" s="1" t="s">
        <v>70</v>
      </c>
      <c r="G184" s="1" t="s">
        <v>19</v>
      </c>
      <c r="H184" s="1" t="s">
        <v>483</v>
      </c>
      <c r="I184" s="1" t="s">
        <v>484</v>
      </c>
    </row>
    <row r="185" spans="1:9" x14ac:dyDescent="0.25">
      <c r="A185" s="1" t="s">
        <v>485</v>
      </c>
      <c r="B185" s="1" t="s">
        <v>408</v>
      </c>
      <c r="C185" s="1" t="s">
        <v>89</v>
      </c>
      <c r="D185" s="1" t="s">
        <v>3</v>
      </c>
      <c r="E185" s="1" t="s">
        <v>4</v>
      </c>
      <c r="F185" s="1" t="s">
        <v>14</v>
      </c>
      <c r="G185" s="1" t="s">
        <v>19</v>
      </c>
      <c r="H185" s="1" t="s">
        <v>486</v>
      </c>
      <c r="I185" s="1" t="s">
        <v>487</v>
      </c>
    </row>
    <row r="186" spans="1:9" x14ac:dyDescent="0.25">
      <c r="A186" s="1" t="s">
        <v>488</v>
      </c>
      <c r="B186" s="1" t="s">
        <v>422</v>
      </c>
      <c r="C186" s="1" t="s">
        <v>2</v>
      </c>
      <c r="D186" s="1" t="s">
        <v>196</v>
      </c>
      <c r="E186" s="1" t="s">
        <v>4</v>
      </c>
      <c r="F186" s="1" t="s">
        <v>14</v>
      </c>
      <c r="G186" s="1" t="s">
        <v>19</v>
      </c>
      <c r="H186" s="1" t="s">
        <v>489</v>
      </c>
      <c r="I186" s="1" t="s">
        <v>490</v>
      </c>
    </row>
    <row r="187" spans="1:9" x14ac:dyDescent="0.25">
      <c r="A187" s="1" t="s">
        <v>491</v>
      </c>
      <c r="B187" s="1" t="s">
        <v>492</v>
      </c>
      <c r="C187" s="1" t="s">
        <v>89</v>
      </c>
      <c r="D187" s="1" t="s">
        <v>3</v>
      </c>
      <c r="E187" s="1" t="s">
        <v>4</v>
      </c>
      <c r="F187" s="1" t="s">
        <v>14</v>
      </c>
      <c r="G187" s="1" t="s">
        <v>19</v>
      </c>
      <c r="H187" s="1" t="s">
        <v>493</v>
      </c>
      <c r="I187" s="1" t="s">
        <v>494</v>
      </c>
    </row>
    <row r="188" spans="1:9" x14ac:dyDescent="0.25">
      <c r="A188" s="1" t="s">
        <v>495</v>
      </c>
      <c r="B188" s="1" t="s">
        <v>412</v>
      </c>
      <c r="C188" s="1" t="s">
        <v>2</v>
      </c>
      <c r="D188" s="1" t="s">
        <v>180</v>
      </c>
      <c r="E188" s="1" t="s">
        <v>4</v>
      </c>
      <c r="F188" s="1" t="s">
        <v>70</v>
      </c>
      <c r="G188" s="1" t="s">
        <v>19</v>
      </c>
      <c r="H188" s="1" t="s">
        <v>496</v>
      </c>
      <c r="I188" s="1" t="s">
        <v>497</v>
      </c>
    </row>
    <row r="189" spans="1:9" x14ac:dyDescent="0.25">
      <c r="A189" s="1" t="s">
        <v>498</v>
      </c>
      <c r="B189" s="1" t="s">
        <v>412</v>
      </c>
      <c r="C189" s="1" t="s">
        <v>2</v>
      </c>
      <c r="D189" s="1" t="s">
        <v>3</v>
      </c>
      <c r="E189" s="1" t="s">
        <v>4</v>
      </c>
      <c r="F189" s="1" t="s">
        <v>14</v>
      </c>
      <c r="G189" s="1" t="s">
        <v>19</v>
      </c>
      <c r="H189" s="1" t="s">
        <v>499</v>
      </c>
      <c r="I189" s="1" t="s">
        <v>500</v>
      </c>
    </row>
    <row r="190" spans="1:9" x14ac:dyDescent="0.25">
      <c r="A190" s="1" t="s">
        <v>501</v>
      </c>
      <c r="B190" s="1" t="s">
        <v>408</v>
      </c>
      <c r="C190" s="1" t="s">
        <v>2</v>
      </c>
      <c r="D190" s="1" t="s">
        <v>3</v>
      </c>
      <c r="E190" s="1" t="s">
        <v>4</v>
      </c>
      <c r="F190" s="1" t="s">
        <v>14</v>
      </c>
      <c r="G190" s="1" t="s">
        <v>19</v>
      </c>
      <c r="H190" s="1" t="s">
        <v>502</v>
      </c>
      <c r="I190" s="1" t="s">
        <v>503</v>
      </c>
    </row>
    <row r="191" spans="1:9" x14ac:dyDescent="0.25">
      <c r="A191" s="1" t="s">
        <v>504</v>
      </c>
      <c r="B191" s="1" t="s">
        <v>492</v>
      </c>
      <c r="C191" s="1" t="s">
        <v>2</v>
      </c>
      <c r="D191" s="1" t="s">
        <v>3</v>
      </c>
      <c r="E191" s="1" t="s">
        <v>4</v>
      </c>
      <c r="F191" s="1" t="s">
        <v>14</v>
      </c>
      <c r="G191" s="1" t="s">
        <v>19</v>
      </c>
      <c r="H191" s="1" t="s">
        <v>505</v>
      </c>
      <c r="I191" s="1" t="s">
        <v>506</v>
      </c>
    </row>
    <row r="192" spans="1:9" x14ac:dyDescent="0.25">
      <c r="A192" s="1" t="s">
        <v>507</v>
      </c>
      <c r="B192" s="1" t="s">
        <v>422</v>
      </c>
      <c r="C192" s="1" t="s">
        <v>2</v>
      </c>
      <c r="D192" s="1" t="s">
        <v>3</v>
      </c>
      <c r="E192" s="1" t="s">
        <v>4</v>
      </c>
      <c r="F192" s="1" t="s">
        <v>70</v>
      </c>
      <c r="G192" s="1" t="s">
        <v>19</v>
      </c>
      <c r="H192" s="1" t="s">
        <v>461</v>
      </c>
      <c r="I192" s="1" t="s">
        <v>462</v>
      </c>
    </row>
    <row r="193" spans="1:9" x14ac:dyDescent="0.25">
      <c r="A193" s="1" t="s">
        <v>508</v>
      </c>
      <c r="B193" s="1" t="s">
        <v>412</v>
      </c>
      <c r="C193" s="1" t="s">
        <v>2</v>
      </c>
      <c r="D193" s="1" t="s">
        <v>3</v>
      </c>
      <c r="E193" s="1" t="s">
        <v>4</v>
      </c>
      <c r="F193" s="1" t="s">
        <v>14</v>
      </c>
      <c r="G193" s="1" t="s">
        <v>19</v>
      </c>
      <c r="H193" s="1" t="s">
        <v>499</v>
      </c>
      <c r="I193" s="1" t="s">
        <v>500</v>
      </c>
    </row>
    <row r="194" spans="1:9" x14ac:dyDescent="0.25">
      <c r="A194" s="1" t="s">
        <v>509</v>
      </c>
      <c r="B194" s="1" t="s">
        <v>412</v>
      </c>
      <c r="C194" s="1" t="s">
        <v>2</v>
      </c>
      <c r="D194" s="1" t="s">
        <v>3</v>
      </c>
      <c r="E194" s="1" t="s">
        <v>4</v>
      </c>
      <c r="F194" s="1" t="s">
        <v>14</v>
      </c>
      <c r="G194" s="1" t="s">
        <v>19</v>
      </c>
      <c r="H194" s="1" t="s">
        <v>499</v>
      </c>
      <c r="I194" s="1" t="s">
        <v>500</v>
      </c>
    </row>
    <row r="195" spans="1:9" x14ac:dyDescent="0.25">
      <c r="A195" s="1" t="s">
        <v>510</v>
      </c>
      <c r="B195" s="1" t="s">
        <v>422</v>
      </c>
      <c r="C195" s="1" t="s">
        <v>2</v>
      </c>
      <c r="D195" s="1" t="s">
        <v>3</v>
      </c>
      <c r="E195" s="1" t="s">
        <v>4</v>
      </c>
      <c r="F195" s="1" t="s">
        <v>14</v>
      </c>
      <c r="G195" s="1" t="s">
        <v>19</v>
      </c>
      <c r="H195" s="1" t="s">
        <v>471</v>
      </c>
      <c r="I195" s="1" t="s">
        <v>472</v>
      </c>
    </row>
    <row r="196" spans="1:9" x14ac:dyDescent="0.25">
      <c r="A196" s="1" t="s">
        <v>511</v>
      </c>
      <c r="B196" s="1" t="s">
        <v>422</v>
      </c>
      <c r="C196" s="1" t="s">
        <v>2</v>
      </c>
      <c r="D196" s="1" t="s">
        <v>3</v>
      </c>
      <c r="E196" s="1" t="s">
        <v>4</v>
      </c>
      <c r="F196" s="1" t="s">
        <v>70</v>
      </c>
      <c r="G196" s="1" t="s">
        <v>19</v>
      </c>
      <c r="H196" s="1" t="s">
        <v>461</v>
      </c>
      <c r="I196" s="1" t="s">
        <v>462</v>
      </c>
    </row>
    <row r="197" spans="1:9" x14ac:dyDescent="0.25">
      <c r="A197" s="1" t="s">
        <v>512</v>
      </c>
      <c r="B197" s="1" t="s">
        <v>412</v>
      </c>
      <c r="C197" s="1" t="s">
        <v>2</v>
      </c>
      <c r="D197" s="1" t="s">
        <v>3</v>
      </c>
      <c r="E197" s="1" t="s">
        <v>4</v>
      </c>
      <c r="F197" s="1" t="s">
        <v>14</v>
      </c>
      <c r="G197" s="1" t="s">
        <v>19</v>
      </c>
      <c r="H197" s="1" t="s">
        <v>513</v>
      </c>
      <c r="I197" s="1" t="s">
        <v>514</v>
      </c>
    </row>
    <row r="198" spans="1:9" x14ac:dyDescent="0.25">
      <c r="A198" s="1" t="s">
        <v>515</v>
      </c>
      <c r="B198" s="1" t="s">
        <v>412</v>
      </c>
      <c r="C198" s="1" t="s">
        <v>2</v>
      </c>
      <c r="D198" s="1" t="s">
        <v>3</v>
      </c>
      <c r="E198" s="1" t="s">
        <v>4</v>
      </c>
      <c r="F198" s="1" t="s">
        <v>14</v>
      </c>
      <c r="G198" s="1" t="s">
        <v>19</v>
      </c>
      <c r="H198" s="1" t="s">
        <v>513</v>
      </c>
      <c r="I198" s="1" t="s">
        <v>514</v>
      </c>
    </row>
    <row r="199" spans="1:9" x14ac:dyDescent="0.25">
      <c r="A199" s="1" t="s">
        <v>516</v>
      </c>
      <c r="B199" s="1" t="s">
        <v>492</v>
      </c>
      <c r="C199" s="1" t="s">
        <v>2</v>
      </c>
      <c r="D199" s="1" t="s">
        <v>3</v>
      </c>
      <c r="E199" s="1" t="s">
        <v>27</v>
      </c>
      <c r="F199" s="1" t="s">
        <v>14</v>
      </c>
      <c r="G199" s="1" t="s">
        <v>19</v>
      </c>
      <c r="H199" s="1" t="s">
        <v>517</v>
      </c>
      <c r="I199" s="1" t="s">
        <v>518</v>
      </c>
    </row>
    <row r="200" spans="1:9" x14ac:dyDescent="0.25">
      <c r="A200" s="1" t="s">
        <v>519</v>
      </c>
      <c r="B200" s="1" t="s">
        <v>412</v>
      </c>
      <c r="C200" s="1" t="s">
        <v>2</v>
      </c>
      <c r="D200" s="1" t="s">
        <v>3</v>
      </c>
      <c r="E200" s="1" t="s">
        <v>4</v>
      </c>
      <c r="F200" s="1" t="s">
        <v>14</v>
      </c>
      <c r="G200" s="1" t="s">
        <v>19</v>
      </c>
      <c r="H200" s="1" t="s">
        <v>520</v>
      </c>
      <c r="I200" s="1" t="s">
        <v>521</v>
      </c>
    </row>
    <row r="201" spans="1:9" x14ac:dyDescent="0.25">
      <c r="A201" s="1" t="s">
        <v>522</v>
      </c>
      <c r="B201" s="1" t="s">
        <v>408</v>
      </c>
      <c r="C201" s="1" t="s">
        <v>2</v>
      </c>
      <c r="D201" s="1" t="s">
        <v>3</v>
      </c>
      <c r="E201" s="1" t="s">
        <v>4</v>
      </c>
      <c r="F201" s="1" t="s">
        <v>14</v>
      </c>
      <c r="G201" s="1" t="s">
        <v>19</v>
      </c>
      <c r="H201" s="1" t="s">
        <v>426</v>
      </c>
      <c r="I201" s="1" t="s">
        <v>427</v>
      </c>
    </row>
    <row r="202" spans="1:9" x14ac:dyDescent="0.25">
      <c r="A202" s="1" t="s">
        <v>523</v>
      </c>
      <c r="B202" s="1" t="s">
        <v>408</v>
      </c>
      <c r="C202" s="1" t="s">
        <v>2</v>
      </c>
      <c r="D202" s="1" t="s">
        <v>3</v>
      </c>
      <c r="E202" s="1" t="s">
        <v>4</v>
      </c>
      <c r="F202" s="1" t="s">
        <v>70</v>
      </c>
      <c r="G202" s="1" t="s">
        <v>19</v>
      </c>
      <c r="H202" s="1" t="s">
        <v>524</v>
      </c>
      <c r="I202" s="1" t="s">
        <v>525</v>
      </c>
    </row>
    <row r="203" spans="1:9" x14ac:dyDescent="0.25">
      <c r="A203" s="1" t="s">
        <v>526</v>
      </c>
      <c r="B203" s="1" t="s">
        <v>422</v>
      </c>
      <c r="C203" s="1" t="s">
        <v>2</v>
      </c>
      <c r="D203" s="1" t="s">
        <v>3</v>
      </c>
      <c r="E203" s="1" t="s">
        <v>4</v>
      </c>
      <c r="F203" s="1" t="s">
        <v>70</v>
      </c>
      <c r="G203" s="1" t="s">
        <v>19</v>
      </c>
      <c r="H203" s="1" t="s">
        <v>461</v>
      </c>
      <c r="I203" s="1" t="s">
        <v>462</v>
      </c>
    </row>
    <row r="204" spans="1:9" x14ac:dyDescent="0.25">
      <c r="A204" s="1" t="s">
        <v>527</v>
      </c>
      <c r="B204" s="1" t="s">
        <v>422</v>
      </c>
      <c r="C204" s="1" t="s">
        <v>2</v>
      </c>
      <c r="D204" s="1" t="s">
        <v>3</v>
      </c>
      <c r="E204" s="1" t="s">
        <v>4</v>
      </c>
      <c r="F204" s="1" t="s">
        <v>14</v>
      </c>
      <c r="G204" s="1" t="s">
        <v>19</v>
      </c>
      <c r="H204" s="1" t="s">
        <v>467</v>
      </c>
      <c r="I204" s="1" t="s">
        <v>468</v>
      </c>
    </row>
    <row r="205" spans="1:9" x14ac:dyDescent="0.25">
      <c r="A205" s="1" t="s">
        <v>528</v>
      </c>
      <c r="B205" s="1" t="s">
        <v>432</v>
      </c>
      <c r="C205" s="1" t="s">
        <v>2</v>
      </c>
      <c r="D205" s="1" t="s">
        <v>3</v>
      </c>
      <c r="E205" s="1" t="s">
        <v>4</v>
      </c>
      <c r="F205" s="1" t="s">
        <v>14</v>
      </c>
      <c r="G205" s="1" t="s">
        <v>19</v>
      </c>
      <c r="H205" s="1" t="s">
        <v>529</v>
      </c>
      <c r="I205" s="1" t="s">
        <v>530</v>
      </c>
    </row>
    <row r="206" spans="1:9" x14ac:dyDescent="0.25">
      <c r="A206" s="1" t="s">
        <v>531</v>
      </c>
      <c r="B206" s="1" t="s">
        <v>422</v>
      </c>
      <c r="C206" s="1" t="s">
        <v>2</v>
      </c>
      <c r="D206" s="1" t="s">
        <v>3</v>
      </c>
      <c r="E206" s="1" t="s">
        <v>4</v>
      </c>
      <c r="F206" s="1" t="s">
        <v>70</v>
      </c>
      <c r="G206" s="1" t="s">
        <v>19</v>
      </c>
      <c r="H206" s="1" t="s">
        <v>461</v>
      </c>
      <c r="I206" s="1" t="s">
        <v>462</v>
      </c>
    </row>
    <row r="207" spans="1:9" x14ac:dyDescent="0.25">
      <c r="A207" s="1" t="s">
        <v>532</v>
      </c>
      <c r="B207" s="1" t="s">
        <v>422</v>
      </c>
      <c r="C207" s="1" t="s">
        <v>2</v>
      </c>
      <c r="D207" s="1" t="s">
        <v>3</v>
      </c>
      <c r="E207" s="1" t="s">
        <v>4</v>
      </c>
      <c r="F207" s="1" t="s">
        <v>70</v>
      </c>
      <c r="G207" s="1" t="s">
        <v>19</v>
      </c>
      <c r="H207" s="1" t="s">
        <v>461</v>
      </c>
      <c r="I207" s="1" t="s">
        <v>462</v>
      </c>
    </row>
    <row r="208" spans="1:9" x14ac:dyDescent="0.25">
      <c r="A208" s="1" t="s">
        <v>533</v>
      </c>
      <c r="B208" s="1" t="s">
        <v>408</v>
      </c>
      <c r="C208" s="1" t="s">
        <v>2</v>
      </c>
      <c r="D208" s="1" t="s">
        <v>180</v>
      </c>
      <c r="E208" s="1" t="s">
        <v>27</v>
      </c>
      <c r="F208" s="1" t="s">
        <v>14</v>
      </c>
      <c r="G208" s="1" t="s">
        <v>19</v>
      </c>
      <c r="H208" s="1" t="s">
        <v>534</v>
      </c>
      <c r="I208" s="1" t="s">
        <v>535</v>
      </c>
    </row>
    <row r="209" spans="1:9" x14ac:dyDescent="0.25">
      <c r="A209" s="1" t="s">
        <v>536</v>
      </c>
      <c r="B209" s="1" t="s">
        <v>412</v>
      </c>
      <c r="C209" s="1" t="s">
        <v>2</v>
      </c>
      <c r="D209" s="1" t="s">
        <v>3</v>
      </c>
      <c r="E209" s="1" t="s">
        <v>4</v>
      </c>
      <c r="F209" s="1" t="s">
        <v>14</v>
      </c>
      <c r="G209" s="1" t="s">
        <v>19</v>
      </c>
      <c r="H209" s="1" t="s">
        <v>413</v>
      </c>
      <c r="I209" s="1" t="s">
        <v>414</v>
      </c>
    </row>
    <row r="210" spans="1:9" x14ac:dyDescent="0.25">
      <c r="A210" s="1" t="s">
        <v>537</v>
      </c>
      <c r="B210" s="1" t="s">
        <v>408</v>
      </c>
      <c r="C210" s="1" t="s">
        <v>2</v>
      </c>
      <c r="D210" s="1" t="s">
        <v>3</v>
      </c>
      <c r="E210" s="1" t="s">
        <v>4</v>
      </c>
      <c r="F210" s="1" t="s">
        <v>70</v>
      </c>
      <c r="G210" s="1" t="s">
        <v>19</v>
      </c>
      <c r="H210" s="1" t="s">
        <v>538</v>
      </c>
      <c r="I210" s="1" t="s">
        <v>539</v>
      </c>
    </row>
    <row r="211" spans="1:9" x14ac:dyDescent="0.25">
      <c r="A211" s="1" t="s">
        <v>540</v>
      </c>
      <c r="B211" s="1" t="s">
        <v>408</v>
      </c>
      <c r="C211" s="1" t="s">
        <v>2</v>
      </c>
      <c r="D211" s="1" t="s">
        <v>3</v>
      </c>
      <c r="E211" s="1" t="s">
        <v>4</v>
      </c>
      <c r="F211" s="1" t="s">
        <v>14</v>
      </c>
      <c r="G211" s="1" t="s">
        <v>19</v>
      </c>
      <c r="H211" s="1" t="s">
        <v>541</v>
      </c>
      <c r="I211" s="1" t="s">
        <v>542</v>
      </c>
    </row>
    <row r="212" spans="1:9" x14ac:dyDescent="0.25">
      <c r="A212" s="1" t="s">
        <v>543</v>
      </c>
      <c r="B212" s="1" t="s">
        <v>412</v>
      </c>
      <c r="C212" s="1" t="s">
        <v>2</v>
      </c>
      <c r="D212" s="1" t="s">
        <v>235</v>
      </c>
      <c r="E212" s="1" t="s">
        <v>4</v>
      </c>
      <c r="F212" s="1" t="s">
        <v>14</v>
      </c>
      <c r="G212" s="1" t="s">
        <v>19</v>
      </c>
      <c r="H212" s="1" t="s">
        <v>544</v>
      </c>
      <c r="I212" s="1" t="s">
        <v>545</v>
      </c>
    </row>
    <row r="213" spans="1:9" x14ac:dyDescent="0.25">
      <c r="A213" s="1" t="s">
        <v>546</v>
      </c>
      <c r="B213" s="1" t="s">
        <v>422</v>
      </c>
      <c r="C213" s="1" t="s">
        <v>2</v>
      </c>
      <c r="D213" s="1" t="s">
        <v>3</v>
      </c>
      <c r="E213" s="1" t="s">
        <v>4</v>
      </c>
      <c r="F213" s="1" t="s">
        <v>14</v>
      </c>
      <c r="G213" s="1" t="s">
        <v>19</v>
      </c>
      <c r="H213" s="1" t="s">
        <v>471</v>
      </c>
      <c r="I213" s="1" t="s">
        <v>472</v>
      </c>
    </row>
    <row r="214" spans="1:9" x14ac:dyDescent="0.25">
      <c r="A214" s="1" t="s">
        <v>547</v>
      </c>
      <c r="B214" s="1" t="s">
        <v>408</v>
      </c>
      <c r="C214" s="1" t="s">
        <v>2</v>
      </c>
      <c r="D214" s="1" t="s">
        <v>3</v>
      </c>
      <c r="E214" s="1" t="s">
        <v>4</v>
      </c>
      <c r="F214" s="1" t="s">
        <v>70</v>
      </c>
      <c r="G214" s="1" t="s">
        <v>19</v>
      </c>
      <c r="H214" s="1" t="s">
        <v>548</v>
      </c>
      <c r="I214" s="1" t="s">
        <v>549</v>
      </c>
    </row>
    <row r="215" spans="1:9" x14ac:dyDescent="0.25">
      <c r="A215" s="1" t="s">
        <v>550</v>
      </c>
      <c r="B215" s="1" t="s">
        <v>492</v>
      </c>
      <c r="C215" s="1" t="s">
        <v>2</v>
      </c>
      <c r="D215" s="1" t="s">
        <v>3</v>
      </c>
      <c r="E215" s="1" t="s">
        <v>4</v>
      </c>
      <c r="F215" s="1" t="s">
        <v>14</v>
      </c>
      <c r="G215" s="1" t="s">
        <v>19</v>
      </c>
      <c r="H215" s="1" t="s">
        <v>551</v>
      </c>
      <c r="I215" s="1" t="s">
        <v>552</v>
      </c>
    </row>
    <row r="216" spans="1:9" x14ac:dyDescent="0.25">
      <c r="A216" s="1" t="s">
        <v>553</v>
      </c>
      <c r="B216" s="1" t="s">
        <v>422</v>
      </c>
      <c r="C216" s="1" t="s">
        <v>2</v>
      </c>
      <c r="D216" s="1" t="s">
        <v>3</v>
      </c>
      <c r="E216" s="1" t="s">
        <v>4</v>
      </c>
      <c r="F216" s="1" t="s">
        <v>70</v>
      </c>
      <c r="G216" s="1" t="s">
        <v>19</v>
      </c>
      <c r="H216" s="1" t="s">
        <v>461</v>
      </c>
      <c r="I216" s="1" t="s">
        <v>462</v>
      </c>
    </row>
    <row r="217" spans="1:9" x14ac:dyDescent="0.25">
      <c r="A217" s="1" t="s">
        <v>554</v>
      </c>
      <c r="B217" s="1" t="s">
        <v>422</v>
      </c>
      <c r="C217" s="1" t="s">
        <v>2</v>
      </c>
      <c r="D217" s="1" t="s">
        <v>57</v>
      </c>
      <c r="E217" s="1" t="s">
        <v>4</v>
      </c>
      <c r="F217" s="1" t="s">
        <v>14</v>
      </c>
      <c r="G217" s="1" t="s">
        <v>19</v>
      </c>
      <c r="H217" s="1" t="s">
        <v>429</v>
      </c>
      <c r="I217" s="1" t="s">
        <v>430</v>
      </c>
    </row>
    <row r="218" spans="1:9" x14ac:dyDescent="0.25">
      <c r="A218" s="1" t="s">
        <v>555</v>
      </c>
      <c r="B218" s="1" t="s">
        <v>422</v>
      </c>
      <c r="C218" s="1" t="s">
        <v>2</v>
      </c>
      <c r="D218" s="1" t="s">
        <v>3</v>
      </c>
      <c r="E218" s="1" t="s">
        <v>4</v>
      </c>
      <c r="F218" s="1" t="s">
        <v>70</v>
      </c>
      <c r="G218" s="1" t="s">
        <v>19</v>
      </c>
      <c r="H218" s="1" t="s">
        <v>477</v>
      </c>
      <c r="I218" s="1" t="s">
        <v>478</v>
      </c>
    </row>
    <row r="219" spans="1:9" x14ac:dyDescent="0.25">
      <c r="A219" s="1" t="s">
        <v>556</v>
      </c>
      <c r="B219" s="1" t="s">
        <v>412</v>
      </c>
      <c r="C219" s="1" t="s">
        <v>2</v>
      </c>
      <c r="D219" s="1" t="s">
        <v>3</v>
      </c>
      <c r="E219" s="1" t="s">
        <v>4</v>
      </c>
      <c r="F219" s="1" t="s">
        <v>14</v>
      </c>
      <c r="G219" s="1" t="s">
        <v>19</v>
      </c>
      <c r="H219" s="1" t="s">
        <v>413</v>
      </c>
      <c r="I219" s="1" t="s">
        <v>414</v>
      </c>
    </row>
    <row r="220" spans="1:9" x14ac:dyDescent="0.25">
      <c r="A220" s="1" t="s">
        <v>557</v>
      </c>
      <c r="B220" s="1" t="s">
        <v>408</v>
      </c>
      <c r="C220" s="1" t="s">
        <v>2</v>
      </c>
      <c r="D220" s="1" t="s">
        <v>3</v>
      </c>
      <c r="E220" s="1" t="s">
        <v>4</v>
      </c>
      <c r="F220" s="1" t="s">
        <v>70</v>
      </c>
      <c r="G220" s="1" t="s">
        <v>19</v>
      </c>
      <c r="H220" s="1" t="s">
        <v>409</v>
      </c>
      <c r="I220" s="1" t="s">
        <v>410</v>
      </c>
    </row>
    <row r="221" spans="1:9" x14ac:dyDescent="0.25">
      <c r="A221" s="1" t="s">
        <v>558</v>
      </c>
      <c r="B221" s="1" t="s">
        <v>422</v>
      </c>
      <c r="C221" s="1" t="s">
        <v>2</v>
      </c>
      <c r="D221" s="1" t="s">
        <v>3</v>
      </c>
      <c r="E221" s="1" t="s">
        <v>4</v>
      </c>
      <c r="F221" s="1" t="s">
        <v>70</v>
      </c>
      <c r="G221" s="1" t="s">
        <v>19</v>
      </c>
      <c r="H221" s="1" t="s">
        <v>477</v>
      </c>
      <c r="I221" s="1" t="s">
        <v>478</v>
      </c>
    </row>
    <row r="222" spans="1:9" x14ac:dyDescent="0.25">
      <c r="A222" s="1" t="s">
        <v>559</v>
      </c>
      <c r="B222" s="1" t="s">
        <v>408</v>
      </c>
      <c r="C222" s="1" t="s">
        <v>2</v>
      </c>
      <c r="D222" s="1" t="s">
        <v>3</v>
      </c>
      <c r="E222" s="1" t="s">
        <v>4</v>
      </c>
      <c r="F222" s="1" t="s">
        <v>14</v>
      </c>
      <c r="G222" s="1" t="s">
        <v>19</v>
      </c>
      <c r="H222" s="1" t="s">
        <v>426</v>
      </c>
      <c r="I222" s="1" t="s">
        <v>427</v>
      </c>
    </row>
    <row r="223" spans="1:9" x14ac:dyDescent="0.25">
      <c r="A223" s="1" t="s">
        <v>560</v>
      </c>
      <c r="B223" s="1" t="s">
        <v>422</v>
      </c>
      <c r="C223" s="1" t="s">
        <v>2</v>
      </c>
      <c r="D223" s="1" t="s">
        <v>3</v>
      </c>
      <c r="E223" s="1" t="s">
        <v>4</v>
      </c>
      <c r="F223" s="1" t="s">
        <v>14</v>
      </c>
      <c r="G223" s="1" t="s">
        <v>19</v>
      </c>
      <c r="H223" s="1" t="s">
        <v>467</v>
      </c>
      <c r="I223" s="1" t="s">
        <v>468</v>
      </c>
    </row>
    <row r="224" spans="1:9" x14ac:dyDescent="0.25">
      <c r="A224" s="1" t="s">
        <v>561</v>
      </c>
      <c r="B224" s="1" t="s">
        <v>408</v>
      </c>
      <c r="C224" s="1" t="s">
        <v>2</v>
      </c>
      <c r="D224" s="1" t="s">
        <v>3</v>
      </c>
      <c r="E224" s="1" t="s">
        <v>4</v>
      </c>
      <c r="F224" s="1" t="s">
        <v>14</v>
      </c>
      <c r="G224" s="1" t="s">
        <v>19</v>
      </c>
      <c r="H224" s="1" t="s">
        <v>426</v>
      </c>
      <c r="I224" s="1" t="s">
        <v>427</v>
      </c>
    </row>
    <row r="225" spans="1:9" x14ac:dyDescent="0.25">
      <c r="A225" s="1" t="s">
        <v>562</v>
      </c>
      <c r="B225" s="1" t="s">
        <v>412</v>
      </c>
      <c r="C225" s="1" t="s">
        <v>2</v>
      </c>
      <c r="D225" s="1" t="s">
        <v>3</v>
      </c>
      <c r="E225" s="1" t="s">
        <v>4</v>
      </c>
      <c r="F225" s="1" t="s">
        <v>14</v>
      </c>
      <c r="G225" s="1" t="s">
        <v>19</v>
      </c>
      <c r="H225" s="1" t="s">
        <v>499</v>
      </c>
      <c r="I225" s="1" t="s">
        <v>500</v>
      </c>
    </row>
    <row r="226" spans="1:9" x14ac:dyDescent="0.25">
      <c r="A226" s="1" t="s">
        <v>563</v>
      </c>
      <c r="B226" s="1" t="s">
        <v>422</v>
      </c>
      <c r="C226" s="1" t="s">
        <v>89</v>
      </c>
      <c r="D226" s="1" t="s">
        <v>3</v>
      </c>
      <c r="E226" s="1" t="s">
        <v>27</v>
      </c>
      <c r="F226" s="1" t="s">
        <v>70</v>
      </c>
      <c r="G226" s="1" t="s">
        <v>19</v>
      </c>
      <c r="H226" s="1" t="s">
        <v>564</v>
      </c>
      <c r="I226" s="1" t="s">
        <v>565</v>
      </c>
    </row>
    <row r="227" spans="1:9" x14ac:dyDescent="0.25">
      <c r="A227" s="1" t="s">
        <v>566</v>
      </c>
      <c r="B227" s="1" t="s">
        <v>422</v>
      </c>
      <c r="C227" s="1" t="s">
        <v>2</v>
      </c>
      <c r="D227" s="1" t="s">
        <v>3</v>
      </c>
      <c r="E227" s="1" t="s">
        <v>4</v>
      </c>
      <c r="F227" s="1" t="s">
        <v>70</v>
      </c>
      <c r="G227" s="1" t="s">
        <v>19</v>
      </c>
      <c r="H227" s="1" t="s">
        <v>461</v>
      </c>
      <c r="I227" s="1" t="s">
        <v>462</v>
      </c>
    </row>
    <row r="228" spans="1:9" x14ac:dyDescent="0.25">
      <c r="A228" s="1" t="s">
        <v>567</v>
      </c>
      <c r="B228" s="1" t="s">
        <v>408</v>
      </c>
      <c r="C228" s="1" t="s">
        <v>2</v>
      </c>
      <c r="D228" s="1" t="s">
        <v>3</v>
      </c>
      <c r="E228" s="1" t="s">
        <v>4</v>
      </c>
      <c r="F228" s="1" t="s">
        <v>14</v>
      </c>
      <c r="G228" s="1" t="s">
        <v>19</v>
      </c>
      <c r="H228" s="1" t="s">
        <v>502</v>
      </c>
      <c r="I228" s="1" t="s">
        <v>503</v>
      </c>
    </row>
    <row r="229" spans="1:9" x14ac:dyDescent="0.25">
      <c r="A229" s="1" t="s">
        <v>568</v>
      </c>
      <c r="B229" s="1" t="s">
        <v>408</v>
      </c>
      <c r="C229" s="1" t="s">
        <v>2</v>
      </c>
      <c r="D229" s="1" t="s">
        <v>3</v>
      </c>
      <c r="E229" s="1" t="s">
        <v>4</v>
      </c>
      <c r="F229" s="1" t="s">
        <v>14</v>
      </c>
      <c r="G229" s="1" t="s">
        <v>19</v>
      </c>
      <c r="H229" s="1" t="s">
        <v>426</v>
      </c>
      <c r="I229" s="1" t="s">
        <v>427</v>
      </c>
    </row>
    <row r="230" spans="1:9" x14ac:dyDescent="0.25">
      <c r="A230" s="1" t="s">
        <v>569</v>
      </c>
      <c r="B230" s="1" t="s">
        <v>492</v>
      </c>
      <c r="C230" s="1" t="s">
        <v>89</v>
      </c>
      <c r="D230" s="1" t="s">
        <v>3</v>
      </c>
      <c r="E230" s="1" t="s">
        <v>4</v>
      </c>
      <c r="F230" s="1" t="s">
        <v>14</v>
      </c>
      <c r="G230" s="1" t="s">
        <v>19</v>
      </c>
      <c r="H230" s="1" t="s">
        <v>570</v>
      </c>
      <c r="I230" s="1" t="s">
        <v>571</v>
      </c>
    </row>
    <row r="231" spans="1:9" x14ac:dyDescent="0.25">
      <c r="A231" s="1" t="s">
        <v>572</v>
      </c>
      <c r="B231" s="1" t="s">
        <v>408</v>
      </c>
      <c r="C231" s="1" t="s">
        <v>2</v>
      </c>
      <c r="D231" s="1" t="s">
        <v>3</v>
      </c>
      <c r="E231" s="1" t="s">
        <v>27</v>
      </c>
      <c r="F231" s="1" t="s">
        <v>70</v>
      </c>
      <c r="G231" s="1" t="s">
        <v>19</v>
      </c>
      <c r="H231" s="1" t="s">
        <v>483</v>
      </c>
      <c r="I231" s="1" t="s">
        <v>484</v>
      </c>
    </row>
    <row r="232" spans="1:9" x14ac:dyDescent="0.25">
      <c r="A232" s="1" t="s">
        <v>573</v>
      </c>
      <c r="B232" s="1" t="s">
        <v>422</v>
      </c>
      <c r="C232" s="1" t="s">
        <v>2</v>
      </c>
      <c r="D232" s="1" t="s">
        <v>3</v>
      </c>
      <c r="E232" s="1" t="s">
        <v>4</v>
      </c>
      <c r="F232" s="1" t="s">
        <v>14</v>
      </c>
      <c r="G232" s="1" t="s">
        <v>19</v>
      </c>
      <c r="H232" s="1" t="s">
        <v>471</v>
      </c>
      <c r="I232" s="1" t="s">
        <v>472</v>
      </c>
    </row>
    <row r="233" spans="1:9" x14ac:dyDescent="0.25">
      <c r="A233" s="1" t="s">
        <v>574</v>
      </c>
      <c r="B233" s="1" t="s">
        <v>408</v>
      </c>
      <c r="C233" s="1" t="s">
        <v>2</v>
      </c>
      <c r="D233" s="1" t="s">
        <v>3</v>
      </c>
      <c r="E233" s="1" t="s">
        <v>4</v>
      </c>
      <c r="F233" s="1" t="s">
        <v>70</v>
      </c>
      <c r="G233" s="1" t="s">
        <v>19</v>
      </c>
      <c r="H233" s="1" t="s">
        <v>483</v>
      </c>
      <c r="I233" s="1" t="s">
        <v>484</v>
      </c>
    </row>
    <row r="234" spans="1:9" x14ac:dyDescent="0.25">
      <c r="A234" s="1" t="s">
        <v>575</v>
      </c>
      <c r="B234" s="1" t="s">
        <v>408</v>
      </c>
      <c r="C234" s="1" t="s">
        <v>2</v>
      </c>
      <c r="D234" s="1" t="s">
        <v>235</v>
      </c>
      <c r="E234" s="1" t="s">
        <v>4</v>
      </c>
      <c r="F234" s="1" t="s">
        <v>14</v>
      </c>
      <c r="G234" s="1" t="s">
        <v>19</v>
      </c>
      <c r="H234" s="1" t="s">
        <v>576</v>
      </c>
      <c r="I234" s="1" t="s">
        <v>577</v>
      </c>
    </row>
    <row r="235" spans="1:9" x14ac:dyDescent="0.25">
      <c r="A235" s="1" t="s">
        <v>578</v>
      </c>
      <c r="B235" s="1" t="s">
        <v>492</v>
      </c>
      <c r="C235" s="1" t="s">
        <v>2</v>
      </c>
      <c r="D235" s="1" t="s">
        <v>235</v>
      </c>
      <c r="E235" s="1" t="s">
        <v>4</v>
      </c>
      <c r="F235" s="1" t="s">
        <v>14</v>
      </c>
      <c r="G235" s="1" t="s">
        <v>19</v>
      </c>
      <c r="H235" s="1" t="s">
        <v>579</v>
      </c>
      <c r="I235" s="1" t="s">
        <v>580</v>
      </c>
    </row>
    <row r="236" spans="1:9" x14ac:dyDescent="0.25">
      <c r="A236" s="1" t="s">
        <v>581</v>
      </c>
      <c r="B236" s="1" t="s">
        <v>412</v>
      </c>
      <c r="C236" s="1" t="s">
        <v>2</v>
      </c>
      <c r="D236" s="1" t="s">
        <v>3</v>
      </c>
      <c r="E236" s="1" t="s">
        <v>4</v>
      </c>
      <c r="F236" s="1" t="s">
        <v>14</v>
      </c>
      <c r="G236" s="1" t="s">
        <v>19</v>
      </c>
      <c r="H236" s="1" t="s">
        <v>582</v>
      </c>
      <c r="I236" s="1" t="s">
        <v>583</v>
      </c>
    </row>
    <row r="237" spans="1:9" x14ac:dyDescent="0.25">
      <c r="A237" s="1" t="s">
        <v>584</v>
      </c>
      <c r="B237" s="1" t="s">
        <v>408</v>
      </c>
      <c r="C237" s="1" t="s">
        <v>2</v>
      </c>
      <c r="D237" s="1" t="s">
        <v>57</v>
      </c>
      <c r="E237" s="1" t="s">
        <v>4</v>
      </c>
      <c r="F237" s="1" t="s">
        <v>70</v>
      </c>
      <c r="G237" s="1" t="s">
        <v>19</v>
      </c>
      <c r="H237" s="1" t="s">
        <v>585</v>
      </c>
      <c r="I237" s="1" t="s">
        <v>586</v>
      </c>
    </row>
    <row r="238" spans="1:9" x14ac:dyDescent="0.25">
      <c r="A238" s="1" t="s">
        <v>587</v>
      </c>
      <c r="B238" s="1" t="s">
        <v>408</v>
      </c>
      <c r="C238" s="1" t="s">
        <v>2</v>
      </c>
      <c r="D238" s="1" t="s">
        <v>3</v>
      </c>
      <c r="E238" s="1" t="s">
        <v>4</v>
      </c>
      <c r="F238" s="1" t="s">
        <v>70</v>
      </c>
      <c r="G238" s="1" t="s">
        <v>19</v>
      </c>
      <c r="H238" s="1" t="s">
        <v>483</v>
      </c>
      <c r="I238" s="1" t="s">
        <v>484</v>
      </c>
    </row>
    <row r="239" spans="1:9" x14ac:dyDescent="0.25">
      <c r="A239" s="1" t="s">
        <v>588</v>
      </c>
      <c r="B239" s="1" t="s">
        <v>589</v>
      </c>
      <c r="C239" s="1" t="s">
        <v>2</v>
      </c>
      <c r="D239" s="1" t="s">
        <v>235</v>
      </c>
      <c r="E239" s="1" t="s">
        <v>4</v>
      </c>
      <c r="F239" s="1" t="s">
        <v>70</v>
      </c>
      <c r="G239" s="1" t="s">
        <v>19</v>
      </c>
      <c r="H239" s="1" t="s">
        <v>590</v>
      </c>
      <c r="I239" s="1" t="s">
        <v>591</v>
      </c>
    </row>
    <row r="240" spans="1:9" x14ac:dyDescent="0.25">
      <c r="A240" s="1" t="s">
        <v>592</v>
      </c>
      <c r="B240" s="1" t="s">
        <v>408</v>
      </c>
      <c r="C240" s="1" t="s">
        <v>2</v>
      </c>
      <c r="D240" s="1" t="s">
        <v>3</v>
      </c>
      <c r="E240" s="1" t="s">
        <v>4</v>
      </c>
      <c r="F240" s="1" t="s">
        <v>14</v>
      </c>
      <c r="G240" s="1" t="s">
        <v>19</v>
      </c>
      <c r="H240" s="1" t="s">
        <v>593</v>
      </c>
      <c r="I240" s="1" t="s">
        <v>594</v>
      </c>
    </row>
    <row r="241" spans="1:9" x14ac:dyDescent="0.25">
      <c r="A241" s="1" t="s">
        <v>595</v>
      </c>
      <c r="B241" s="1" t="s">
        <v>408</v>
      </c>
      <c r="C241" s="1" t="s">
        <v>2</v>
      </c>
      <c r="D241" s="1" t="s">
        <v>3</v>
      </c>
      <c r="E241" s="1" t="s">
        <v>4</v>
      </c>
      <c r="F241" s="1" t="s">
        <v>14</v>
      </c>
      <c r="G241" s="1" t="s">
        <v>19</v>
      </c>
      <c r="H241" s="1" t="s">
        <v>426</v>
      </c>
      <c r="I241" s="1" t="s">
        <v>427</v>
      </c>
    </row>
    <row r="242" spans="1:9" x14ac:dyDescent="0.25">
      <c r="A242" s="1" t="s">
        <v>596</v>
      </c>
      <c r="B242" s="1" t="s">
        <v>412</v>
      </c>
      <c r="C242" s="1" t="s">
        <v>2</v>
      </c>
      <c r="D242" s="1" t="s">
        <v>235</v>
      </c>
      <c r="E242" s="1" t="s">
        <v>4</v>
      </c>
      <c r="F242" s="1" t="s">
        <v>14</v>
      </c>
      <c r="G242" s="1" t="s">
        <v>19</v>
      </c>
      <c r="H242" s="1" t="s">
        <v>416</v>
      </c>
      <c r="I242" s="1" t="s">
        <v>417</v>
      </c>
    </row>
    <row r="243" spans="1:9" x14ac:dyDescent="0.25">
      <c r="A243" s="1" t="s">
        <v>597</v>
      </c>
      <c r="B243" s="1" t="s">
        <v>412</v>
      </c>
      <c r="C243" s="1" t="s">
        <v>2</v>
      </c>
      <c r="D243" s="1" t="s">
        <v>224</v>
      </c>
      <c r="E243" s="1" t="s">
        <v>27</v>
      </c>
      <c r="F243" s="1" t="s">
        <v>14</v>
      </c>
      <c r="G243" s="1" t="s">
        <v>19</v>
      </c>
      <c r="H243" s="1" t="s">
        <v>598</v>
      </c>
      <c r="I243" s="1" t="s">
        <v>599</v>
      </c>
    </row>
    <row r="244" spans="1:9" x14ac:dyDescent="0.25">
      <c r="A244" s="1" t="s">
        <v>600</v>
      </c>
      <c r="B244" s="1" t="s">
        <v>432</v>
      </c>
      <c r="C244" s="1" t="s">
        <v>2</v>
      </c>
      <c r="D244" s="1" t="s">
        <v>224</v>
      </c>
      <c r="E244" s="1" t="s">
        <v>27</v>
      </c>
      <c r="F244" s="1" t="s">
        <v>14</v>
      </c>
      <c r="G244" s="1" t="s">
        <v>19</v>
      </c>
      <c r="H244" s="1" t="s">
        <v>601</v>
      </c>
      <c r="I244" s="1" t="s">
        <v>602</v>
      </c>
    </row>
    <row r="245" spans="1:9" x14ac:dyDescent="0.25">
      <c r="A245" s="1" t="s">
        <v>603</v>
      </c>
      <c r="B245" s="1" t="s">
        <v>408</v>
      </c>
      <c r="C245" s="1" t="s">
        <v>2</v>
      </c>
      <c r="D245" s="1" t="s">
        <v>3</v>
      </c>
      <c r="E245" s="1" t="s">
        <v>27</v>
      </c>
      <c r="F245" s="1" t="s">
        <v>14</v>
      </c>
      <c r="G245" s="1" t="s">
        <v>19</v>
      </c>
      <c r="H245" s="1" t="s">
        <v>426</v>
      </c>
      <c r="I245" s="1" t="s">
        <v>427</v>
      </c>
    </row>
    <row r="246" spans="1:9" x14ac:dyDescent="0.25">
      <c r="A246" s="1" t="s">
        <v>604</v>
      </c>
      <c r="B246" s="1" t="s">
        <v>432</v>
      </c>
      <c r="C246" s="1" t="s">
        <v>2</v>
      </c>
      <c r="D246" s="1" t="s">
        <v>3</v>
      </c>
      <c r="E246" s="1" t="s">
        <v>4</v>
      </c>
      <c r="F246" s="1" t="s">
        <v>14</v>
      </c>
      <c r="G246" s="1" t="s">
        <v>19</v>
      </c>
      <c r="H246" s="1" t="s">
        <v>605</v>
      </c>
      <c r="I246" s="1" t="s">
        <v>606</v>
      </c>
    </row>
    <row r="247" spans="1:9" x14ac:dyDescent="0.25">
      <c r="A247" s="1" t="s">
        <v>607</v>
      </c>
      <c r="B247" s="1" t="s">
        <v>412</v>
      </c>
      <c r="C247" s="1" t="s">
        <v>2</v>
      </c>
      <c r="D247" s="1" t="s">
        <v>3</v>
      </c>
      <c r="E247" s="1" t="s">
        <v>4</v>
      </c>
      <c r="F247" s="1" t="s">
        <v>70</v>
      </c>
      <c r="G247" s="1" t="s">
        <v>19</v>
      </c>
      <c r="H247" s="1" t="s">
        <v>608</v>
      </c>
      <c r="I247" s="1" t="s">
        <v>609</v>
      </c>
    </row>
    <row r="248" spans="1:9" x14ac:dyDescent="0.25">
      <c r="A248" s="1" t="s">
        <v>610</v>
      </c>
      <c r="B248" s="1" t="s">
        <v>412</v>
      </c>
      <c r="C248" s="1" t="s">
        <v>2</v>
      </c>
      <c r="D248" s="1" t="s">
        <v>235</v>
      </c>
      <c r="E248" s="1" t="s">
        <v>4</v>
      </c>
      <c r="F248" s="1" t="s">
        <v>14</v>
      </c>
      <c r="G248" s="1" t="s">
        <v>19</v>
      </c>
      <c r="H248" s="1" t="s">
        <v>611</v>
      </c>
      <c r="I248" s="1" t="s">
        <v>612</v>
      </c>
    </row>
    <row r="249" spans="1:9" x14ac:dyDescent="0.25">
      <c r="A249" s="1" t="s">
        <v>613</v>
      </c>
      <c r="B249" s="1" t="s">
        <v>412</v>
      </c>
      <c r="C249" s="1" t="s">
        <v>2</v>
      </c>
      <c r="D249" s="1" t="s">
        <v>235</v>
      </c>
      <c r="E249" s="1" t="s">
        <v>4</v>
      </c>
      <c r="F249" s="1" t="s">
        <v>14</v>
      </c>
      <c r="G249" s="1" t="s">
        <v>19</v>
      </c>
      <c r="H249" s="1" t="s">
        <v>611</v>
      </c>
      <c r="I249" s="1" t="s">
        <v>612</v>
      </c>
    </row>
    <row r="250" spans="1:9" x14ac:dyDescent="0.25">
      <c r="A250" s="1" t="s">
        <v>614</v>
      </c>
      <c r="B250" s="1" t="s">
        <v>412</v>
      </c>
      <c r="C250" s="1" t="s">
        <v>2</v>
      </c>
      <c r="D250" s="1" t="s">
        <v>3</v>
      </c>
      <c r="E250" s="1" t="s">
        <v>4</v>
      </c>
      <c r="F250" s="1" t="s">
        <v>14</v>
      </c>
      <c r="G250" s="1" t="s">
        <v>19</v>
      </c>
      <c r="H250" s="1" t="s">
        <v>499</v>
      </c>
      <c r="I250" s="1" t="s">
        <v>500</v>
      </c>
    </row>
    <row r="251" spans="1:9" x14ac:dyDescent="0.25">
      <c r="A251" s="1" t="s">
        <v>615</v>
      </c>
      <c r="B251" s="1" t="s">
        <v>408</v>
      </c>
      <c r="C251" s="1" t="s">
        <v>2</v>
      </c>
      <c r="D251" s="1" t="s">
        <v>3</v>
      </c>
      <c r="E251" s="1" t="s">
        <v>4</v>
      </c>
      <c r="F251" s="1" t="s">
        <v>14</v>
      </c>
      <c r="G251" s="1" t="s">
        <v>19</v>
      </c>
      <c r="H251" s="1" t="s">
        <v>502</v>
      </c>
      <c r="I251" s="1" t="s">
        <v>503</v>
      </c>
    </row>
    <row r="252" spans="1:9" x14ac:dyDescent="0.25">
      <c r="A252" s="1" t="s">
        <v>616</v>
      </c>
      <c r="B252" s="1" t="s">
        <v>412</v>
      </c>
      <c r="C252" s="1" t="s">
        <v>2</v>
      </c>
      <c r="D252" s="1" t="s">
        <v>3</v>
      </c>
      <c r="E252" s="1" t="s">
        <v>27</v>
      </c>
      <c r="F252" s="1" t="s">
        <v>14</v>
      </c>
      <c r="G252" s="1" t="s">
        <v>19</v>
      </c>
      <c r="H252" s="1" t="s">
        <v>413</v>
      </c>
      <c r="I252" s="1" t="s">
        <v>414</v>
      </c>
    </row>
    <row r="253" spans="1:9" x14ac:dyDescent="0.25">
      <c r="A253" s="1" t="s">
        <v>617</v>
      </c>
      <c r="B253" s="1" t="s">
        <v>408</v>
      </c>
      <c r="C253" s="1" t="s">
        <v>2</v>
      </c>
      <c r="D253" s="1" t="s">
        <v>235</v>
      </c>
      <c r="E253" s="1" t="s">
        <v>4</v>
      </c>
      <c r="F253" s="1" t="s">
        <v>14</v>
      </c>
      <c r="G253" s="1" t="s">
        <v>19</v>
      </c>
      <c r="H253" s="1" t="s">
        <v>618</v>
      </c>
      <c r="I253" s="1" t="s">
        <v>619</v>
      </c>
    </row>
    <row r="254" spans="1:9" x14ac:dyDescent="0.25">
      <c r="A254" s="1" t="s">
        <v>620</v>
      </c>
      <c r="B254" s="1" t="s">
        <v>412</v>
      </c>
      <c r="C254" s="1" t="s">
        <v>2</v>
      </c>
      <c r="D254" s="1" t="s">
        <v>3</v>
      </c>
      <c r="E254" s="1" t="s">
        <v>4</v>
      </c>
      <c r="F254" s="1" t="s">
        <v>14</v>
      </c>
      <c r="G254" s="1" t="s">
        <v>19</v>
      </c>
      <c r="H254" s="1" t="s">
        <v>513</v>
      </c>
      <c r="I254" s="1" t="s">
        <v>514</v>
      </c>
    </row>
    <row r="255" spans="1:9" x14ac:dyDescent="0.25">
      <c r="A255" s="1" t="s">
        <v>621</v>
      </c>
      <c r="B255" s="1" t="s">
        <v>408</v>
      </c>
      <c r="C255" s="1" t="s">
        <v>2</v>
      </c>
      <c r="D255" s="1" t="s">
        <v>235</v>
      </c>
      <c r="E255" s="1" t="s">
        <v>4</v>
      </c>
      <c r="F255" s="1" t="s">
        <v>70</v>
      </c>
      <c r="G255" s="1" t="s">
        <v>19</v>
      </c>
      <c r="H255" s="1" t="s">
        <v>622</v>
      </c>
      <c r="I255" s="1" t="s">
        <v>623</v>
      </c>
    </row>
    <row r="256" spans="1:9" x14ac:dyDescent="0.25">
      <c r="A256" s="1" t="s">
        <v>624</v>
      </c>
      <c r="B256" s="1" t="s">
        <v>408</v>
      </c>
      <c r="C256" s="1" t="s">
        <v>2</v>
      </c>
      <c r="D256" s="1" t="s">
        <v>235</v>
      </c>
      <c r="E256" s="1" t="s">
        <v>4</v>
      </c>
      <c r="F256" s="1" t="s">
        <v>70</v>
      </c>
      <c r="G256" s="1" t="s">
        <v>19</v>
      </c>
      <c r="H256" s="1" t="s">
        <v>622</v>
      </c>
      <c r="I256" s="1" t="s">
        <v>623</v>
      </c>
    </row>
    <row r="257" spans="1:9" x14ac:dyDescent="0.25">
      <c r="A257" s="1" t="s">
        <v>625</v>
      </c>
      <c r="B257" s="1" t="s">
        <v>412</v>
      </c>
      <c r="C257" s="1" t="s">
        <v>2</v>
      </c>
      <c r="D257" s="1" t="s">
        <v>3</v>
      </c>
      <c r="E257" s="1" t="s">
        <v>27</v>
      </c>
      <c r="F257" s="1" t="s">
        <v>14</v>
      </c>
      <c r="G257" s="1" t="s">
        <v>19</v>
      </c>
      <c r="H257" s="1" t="s">
        <v>499</v>
      </c>
      <c r="I257" s="1" t="s">
        <v>500</v>
      </c>
    </row>
    <row r="258" spans="1:9" x14ac:dyDescent="0.25">
      <c r="A258" s="1" t="s">
        <v>626</v>
      </c>
      <c r="B258" s="1" t="s">
        <v>412</v>
      </c>
      <c r="C258" s="1" t="s">
        <v>2</v>
      </c>
      <c r="D258" s="1" t="s">
        <v>3</v>
      </c>
      <c r="E258" s="1" t="s">
        <v>27</v>
      </c>
      <c r="F258" s="1" t="s">
        <v>14</v>
      </c>
      <c r="G258" s="1" t="s">
        <v>19</v>
      </c>
      <c r="H258" s="1" t="s">
        <v>499</v>
      </c>
      <c r="I258" s="1" t="s">
        <v>500</v>
      </c>
    </row>
    <row r="259" spans="1:9" x14ac:dyDescent="0.25">
      <c r="A259" s="1" t="s">
        <v>627</v>
      </c>
      <c r="B259" s="1" t="s">
        <v>412</v>
      </c>
      <c r="C259" s="1" t="s">
        <v>2</v>
      </c>
      <c r="D259" s="1" t="s">
        <v>3</v>
      </c>
      <c r="E259" s="1" t="s">
        <v>4</v>
      </c>
      <c r="F259" s="1" t="s">
        <v>70</v>
      </c>
      <c r="G259" s="1" t="s">
        <v>19</v>
      </c>
      <c r="H259" s="1" t="s">
        <v>628</v>
      </c>
      <c r="I259" s="1" t="s">
        <v>629</v>
      </c>
    </row>
    <row r="260" spans="1:9" x14ac:dyDescent="0.25">
      <c r="A260" s="1" t="s">
        <v>630</v>
      </c>
      <c r="B260" s="1" t="s">
        <v>432</v>
      </c>
      <c r="C260" s="1" t="s">
        <v>2</v>
      </c>
      <c r="D260" s="1" t="s">
        <v>3</v>
      </c>
      <c r="E260" s="1" t="s">
        <v>4</v>
      </c>
      <c r="F260" s="1" t="s">
        <v>14</v>
      </c>
      <c r="G260" s="1" t="s">
        <v>19</v>
      </c>
      <c r="H260" s="1" t="s">
        <v>631</v>
      </c>
      <c r="I260" s="1" t="s">
        <v>632</v>
      </c>
    </row>
    <row r="261" spans="1:9" x14ac:dyDescent="0.25">
      <c r="A261" s="1" t="s">
        <v>633</v>
      </c>
      <c r="B261" s="1" t="s">
        <v>408</v>
      </c>
      <c r="C261" s="1" t="s">
        <v>2</v>
      </c>
      <c r="D261" s="1" t="s">
        <v>3</v>
      </c>
      <c r="E261" s="1" t="s">
        <v>4</v>
      </c>
      <c r="F261" s="1" t="s">
        <v>70</v>
      </c>
      <c r="G261" s="1" t="s">
        <v>19</v>
      </c>
      <c r="H261" s="1" t="s">
        <v>538</v>
      </c>
      <c r="I261" s="1" t="s">
        <v>539</v>
      </c>
    </row>
    <row r="262" spans="1:9" x14ac:dyDescent="0.25">
      <c r="A262" s="1" t="s">
        <v>634</v>
      </c>
      <c r="B262" s="1" t="s">
        <v>408</v>
      </c>
      <c r="C262" s="1" t="s">
        <v>2</v>
      </c>
      <c r="D262" s="1" t="s">
        <v>3</v>
      </c>
      <c r="E262" s="1" t="s">
        <v>4</v>
      </c>
      <c r="F262" s="1" t="s">
        <v>14</v>
      </c>
      <c r="G262" s="1" t="s">
        <v>19</v>
      </c>
      <c r="H262" s="1" t="s">
        <v>426</v>
      </c>
      <c r="I262" s="1" t="s">
        <v>427</v>
      </c>
    </row>
    <row r="263" spans="1:9" x14ac:dyDescent="0.25">
      <c r="A263" s="1" t="s">
        <v>635</v>
      </c>
      <c r="B263" s="1" t="s">
        <v>412</v>
      </c>
      <c r="C263" s="1" t="s">
        <v>2</v>
      </c>
      <c r="D263" s="1" t="s">
        <v>3</v>
      </c>
      <c r="E263" s="1" t="s">
        <v>4</v>
      </c>
      <c r="F263" s="1" t="s">
        <v>14</v>
      </c>
      <c r="G263" s="1" t="s">
        <v>19</v>
      </c>
      <c r="H263" s="1" t="s">
        <v>520</v>
      </c>
      <c r="I263" s="1" t="s">
        <v>521</v>
      </c>
    </row>
    <row r="264" spans="1:9" x14ac:dyDescent="0.25">
      <c r="A264" s="1" t="s">
        <v>636</v>
      </c>
      <c r="B264" s="1" t="s">
        <v>412</v>
      </c>
      <c r="C264" s="1" t="s">
        <v>2</v>
      </c>
      <c r="D264" s="1" t="s">
        <v>3</v>
      </c>
      <c r="E264" s="1" t="s">
        <v>27</v>
      </c>
      <c r="F264" s="1" t="s">
        <v>14</v>
      </c>
      <c r="G264" s="1" t="s">
        <v>19</v>
      </c>
      <c r="H264" s="1" t="s">
        <v>499</v>
      </c>
      <c r="I264" s="1" t="s">
        <v>500</v>
      </c>
    </row>
    <row r="265" spans="1:9" x14ac:dyDescent="0.25">
      <c r="A265" s="1" t="s">
        <v>637</v>
      </c>
      <c r="B265" s="1" t="s">
        <v>432</v>
      </c>
      <c r="C265" s="1" t="s">
        <v>89</v>
      </c>
      <c r="D265" s="1" t="s">
        <v>3</v>
      </c>
      <c r="E265" s="1" t="s">
        <v>4</v>
      </c>
      <c r="F265" s="1" t="s">
        <v>14</v>
      </c>
      <c r="G265" s="1" t="s">
        <v>19</v>
      </c>
      <c r="H265" s="1" t="s">
        <v>638</v>
      </c>
      <c r="I265" s="1" t="s">
        <v>639</v>
      </c>
    </row>
    <row r="266" spans="1:9" x14ac:dyDescent="0.25">
      <c r="A266" s="1" t="s">
        <v>640</v>
      </c>
      <c r="B266" s="1" t="s">
        <v>408</v>
      </c>
      <c r="C266" s="1" t="s">
        <v>2</v>
      </c>
      <c r="D266" s="1" t="s">
        <v>57</v>
      </c>
      <c r="E266" s="1" t="s">
        <v>4</v>
      </c>
      <c r="F266" s="1" t="s">
        <v>14</v>
      </c>
      <c r="G266" s="1" t="s">
        <v>19</v>
      </c>
      <c r="H266" s="1" t="s">
        <v>641</v>
      </c>
      <c r="I266" s="1" t="s">
        <v>642</v>
      </c>
    </row>
    <row r="267" spans="1:9" x14ac:dyDescent="0.25">
      <c r="A267" s="1" t="s">
        <v>643</v>
      </c>
      <c r="B267" s="1" t="s">
        <v>408</v>
      </c>
      <c r="C267" s="1" t="s">
        <v>2</v>
      </c>
      <c r="D267" s="1" t="s">
        <v>3</v>
      </c>
      <c r="E267" s="1" t="s">
        <v>4</v>
      </c>
      <c r="F267" s="1" t="s">
        <v>14</v>
      </c>
      <c r="G267" s="1" t="s">
        <v>19</v>
      </c>
      <c r="H267" s="1" t="s">
        <v>426</v>
      </c>
      <c r="I267" s="1" t="s">
        <v>427</v>
      </c>
    </row>
    <row r="268" spans="1:9" x14ac:dyDescent="0.25">
      <c r="A268" s="1" t="s">
        <v>644</v>
      </c>
      <c r="B268" s="1" t="s">
        <v>432</v>
      </c>
      <c r="C268" s="1" t="s">
        <v>2</v>
      </c>
      <c r="D268" s="1" t="s">
        <v>3</v>
      </c>
      <c r="E268" s="1" t="s">
        <v>4</v>
      </c>
      <c r="F268" s="1" t="s">
        <v>14</v>
      </c>
      <c r="G268" s="1" t="s">
        <v>19</v>
      </c>
      <c r="H268" s="1" t="s">
        <v>645</v>
      </c>
      <c r="I268" s="1" t="s">
        <v>646</v>
      </c>
    </row>
    <row r="269" spans="1:9" x14ac:dyDescent="0.25">
      <c r="A269" s="1" t="s">
        <v>647</v>
      </c>
      <c r="B269" s="1" t="s">
        <v>408</v>
      </c>
      <c r="C269" s="1" t="s">
        <v>2</v>
      </c>
      <c r="D269" s="1" t="s">
        <v>3</v>
      </c>
      <c r="E269" s="1" t="s">
        <v>4</v>
      </c>
      <c r="F269" s="1" t="s">
        <v>14</v>
      </c>
      <c r="G269" s="1" t="s">
        <v>19</v>
      </c>
      <c r="H269" s="1" t="s">
        <v>426</v>
      </c>
      <c r="I269" s="1" t="s">
        <v>427</v>
      </c>
    </row>
    <row r="270" spans="1:9" x14ac:dyDescent="0.25">
      <c r="A270" s="1" t="s">
        <v>648</v>
      </c>
      <c r="B270" s="1" t="s">
        <v>408</v>
      </c>
      <c r="C270" s="1" t="s">
        <v>2</v>
      </c>
      <c r="D270" s="1" t="s">
        <v>3</v>
      </c>
      <c r="E270" s="1" t="s">
        <v>4</v>
      </c>
      <c r="F270" s="1" t="s">
        <v>14</v>
      </c>
      <c r="G270" s="1" t="s">
        <v>19</v>
      </c>
      <c r="H270" s="1" t="s">
        <v>426</v>
      </c>
      <c r="I270" s="1" t="s">
        <v>427</v>
      </c>
    </row>
    <row r="271" spans="1:9" x14ac:dyDescent="0.25">
      <c r="A271" s="1" t="s">
        <v>649</v>
      </c>
      <c r="B271" s="1" t="s">
        <v>589</v>
      </c>
      <c r="C271" s="1" t="s">
        <v>2</v>
      </c>
      <c r="D271" s="1" t="s">
        <v>3</v>
      </c>
      <c r="E271" s="1" t="s">
        <v>4</v>
      </c>
      <c r="F271" s="1" t="s">
        <v>70</v>
      </c>
      <c r="G271" s="1" t="s">
        <v>19</v>
      </c>
      <c r="H271" s="1" t="s">
        <v>650</v>
      </c>
      <c r="I271" s="1" t="s">
        <v>651</v>
      </c>
    </row>
    <row r="272" spans="1:9" x14ac:dyDescent="0.25">
      <c r="A272" s="1" t="s">
        <v>652</v>
      </c>
      <c r="B272" s="1" t="s">
        <v>408</v>
      </c>
      <c r="C272" s="1" t="s">
        <v>2</v>
      </c>
      <c r="D272" s="1" t="s">
        <v>3</v>
      </c>
      <c r="E272" s="1" t="s">
        <v>27</v>
      </c>
      <c r="F272" s="1" t="s">
        <v>14</v>
      </c>
      <c r="G272" s="1" t="s">
        <v>19</v>
      </c>
      <c r="H272" s="1" t="s">
        <v>426</v>
      </c>
      <c r="I272" s="1" t="s">
        <v>427</v>
      </c>
    </row>
    <row r="273" spans="1:9" x14ac:dyDescent="0.25">
      <c r="A273" s="1" t="s">
        <v>653</v>
      </c>
      <c r="B273" s="1" t="s">
        <v>589</v>
      </c>
      <c r="C273" s="1" t="s">
        <v>2</v>
      </c>
      <c r="D273" s="1" t="s">
        <v>3</v>
      </c>
      <c r="E273" s="1" t="s">
        <v>27</v>
      </c>
      <c r="F273" s="1" t="s">
        <v>70</v>
      </c>
      <c r="G273" s="1" t="s">
        <v>19</v>
      </c>
      <c r="H273" s="1" t="s">
        <v>654</v>
      </c>
      <c r="I273" s="1" t="s">
        <v>655</v>
      </c>
    </row>
    <row r="274" spans="1:9" x14ac:dyDescent="0.25">
      <c r="A274" s="1" t="s">
        <v>656</v>
      </c>
      <c r="B274" s="1" t="s">
        <v>432</v>
      </c>
      <c r="C274" s="1" t="s">
        <v>2</v>
      </c>
      <c r="D274" s="1" t="s">
        <v>3</v>
      </c>
      <c r="E274" s="1" t="s">
        <v>27</v>
      </c>
      <c r="F274" s="1" t="s">
        <v>14</v>
      </c>
      <c r="G274" s="1" t="s">
        <v>19</v>
      </c>
      <c r="H274" s="1" t="s">
        <v>645</v>
      </c>
      <c r="I274" s="1" t="s">
        <v>646</v>
      </c>
    </row>
    <row r="275" spans="1:9" x14ac:dyDescent="0.25">
      <c r="A275" s="1" t="s">
        <v>657</v>
      </c>
      <c r="B275" s="1" t="s">
        <v>422</v>
      </c>
      <c r="C275" s="1" t="s">
        <v>2</v>
      </c>
      <c r="D275" s="1" t="s">
        <v>3</v>
      </c>
      <c r="E275" s="1" t="s">
        <v>4</v>
      </c>
      <c r="F275" s="1" t="s">
        <v>5</v>
      </c>
      <c r="G275" s="1" t="s">
        <v>19</v>
      </c>
      <c r="H275" s="1" t="s">
        <v>658</v>
      </c>
      <c r="I275" s="1" t="s">
        <v>659</v>
      </c>
    </row>
    <row r="276" spans="1:9" x14ac:dyDescent="0.25">
      <c r="A276" s="1" t="s">
        <v>660</v>
      </c>
      <c r="B276" s="1" t="s">
        <v>422</v>
      </c>
      <c r="C276" s="1" t="s">
        <v>2</v>
      </c>
      <c r="D276" s="1" t="s">
        <v>57</v>
      </c>
      <c r="E276" s="1" t="s">
        <v>4</v>
      </c>
      <c r="F276" s="1" t="s">
        <v>5</v>
      </c>
      <c r="G276" s="1" t="s">
        <v>19</v>
      </c>
      <c r="H276" s="1" t="s">
        <v>661</v>
      </c>
      <c r="I276" s="1" t="s">
        <v>662</v>
      </c>
    </row>
    <row r="277" spans="1:9" x14ac:dyDescent="0.25">
      <c r="A277" s="1" t="s">
        <v>663</v>
      </c>
      <c r="B277" s="1" t="s">
        <v>422</v>
      </c>
      <c r="C277" s="1" t="s">
        <v>2</v>
      </c>
      <c r="D277" s="1" t="s">
        <v>3</v>
      </c>
      <c r="E277" s="1" t="s">
        <v>4</v>
      </c>
      <c r="F277" s="1" t="s">
        <v>5</v>
      </c>
      <c r="G277" s="1" t="s">
        <v>19</v>
      </c>
      <c r="H277" s="1" t="s">
        <v>658</v>
      </c>
      <c r="I277" s="1" t="s">
        <v>659</v>
      </c>
    </row>
    <row r="278" spans="1:9" x14ac:dyDescent="0.25">
      <c r="A278" s="1" t="s">
        <v>664</v>
      </c>
      <c r="B278" s="1" t="s">
        <v>422</v>
      </c>
      <c r="C278" s="1" t="s">
        <v>2</v>
      </c>
      <c r="D278" s="1" t="s">
        <v>3</v>
      </c>
      <c r="E278" s="1" t="s">
        <v>4</v>
      </c>
      <c r="F278" s="1" t="s">
        <v>84</v>
      </c>
      <c r="G278" s="1" t="s">
        <v>19</v>
      </c>
      <c r="H278" s="1" t="s">
        <v>665</v>
      </c>
      <c r="I278" s="1" t="s">
        <v>666</v>
      </c>
    </row>
    <row r="279" spans="1:9" x14ac:dyDescent="0.25">
      <c r="A279" s="1" t="s">
        <v>667</v>
      </c>
      <c r="B279" s="1" t="s">
        <v>422</v>
      </c>
      <c r="C279" s="1" t="s">
        <v>2</v>
      </c>
      <c r="D279" s="1" t="s">
        <v>3</v>
      </c>
      <c r="E279" s="1" t="s">
        <v>4</v>
      </c>
      <c r="F279" s="1" t="s">
        <v>324</v>
      </c>
      <c r="G279" s="1" t="s">
        <v>19</v>
      </c>
      <c r="H279" s="1" t="s">
        <v>668</v>
      </c>
      <c r="I279" s="1" t="s">
        <v>669</v>
      </c>
    </row>
    <row r="280" spans="1:9" x14ac:dyDescent="0.25">
      <c r="A280" s="1" t="s">
        <v>670</v>
      </c>
      <c r="B280" s="1" t="s">
        <v>422</v>
      </c>
      <c r="C280" s="1" t="s">
        <v>2</v>
      </c>
      <c r="D280" s="1" t="s">
        <v>3</v>
      </c>
      <c r="E280" s="1" t="s">
        <v>4</v>
      </c>
      <c r="F280" s="1" t="s">
        <v>5</v>
      </c>
      <c r="G280" s="1" t="s">
        <v>19</v>
      </c>
      <c r="H280" s="1" t="s">
        <v>671</v>
      </c>
      <c r="I280" s="1" t="s">
        <v>672</v>
      </c>
    </row>
    <row r="281" spans="1:9" x14ac:dyDescent="0.25">
      <c r="A281" s="1" t="s">
        <v>673</v>
      </c>
      <c r="B281" s="1" t="s">
        <v>422</v>
      </c>
      <c r="C281" s="1" t="s">
        <v>2</v>
      </c>
      <c r="D281" s="1" t="s">
        <v>3</v>
      </c>
      <c r="E281" s="1" t="s">
        <v>4</v>
      </c>
      <c r="F281" s="1" t="s">
        <v>84</v>
      </c>
      <c r="G281" s="1" t="s">
        <v>19</v>
      </c>
      <c r="H281" s="1" t="s">
        <v>665</v>
      </c>
      <c r="I281" s="1" t="s">
        <v>666</v>
      </c>
    </row>
    <row r="282" spans="1:9" x14ac:dyDescent="0.25">
      <c r="A282" s="1" t="s">
        <v>674</v>
      </c>
      <c r="B282" s="1" t="s">
        <v>422</v>
      </c>
      <c r="C282" s="1" t="s">
        <v>2</v>
      </c>
      <c r="D282" s="1" t="s">
        <v>3</v>
      </c>
      <c r="E282" s="1" t="s">
        <v>4</v>
      </c>
      <c r="F282" s="1" t="s">
        <v>181</v>
      </c>
      <c r="G282" s="1" t="s">
        <v>19</v>
      </c>
      <c r="H282" s="1" t="s">
        <v>675</v>
      </c>
      <c r="I282" s="1" t="s">
        <v>676</v>
      </c>
    </row>
    <row r="283" spans="1:9" x14ac:dyDescent="0.25">
      <c r="A283" s="1" t="s">
        <v>677</v>
      </c>
      <c r="B283" s="1" t="s">
        <v>422</v>
      </c>
      <c r="C283" s="1" t="s">
        <v>2</v>
      </c>
      <c r="D283" s="1" t="s">
        <v>235</v>
      </c>
      <c r="E283" s="1" t="s">
        <v>4</v>
      </c>
      <c r="F283" s="1" t="s">
        <v>181</v>
      </c>
      <c r="G283" s="1" t="s">
        <v>19</v>
      </c>
      <c r="H283" s="1" t="s">
        <v>678</v>
      </c>
      <c r="I283" s="1" t="s">
        <v>679</v>
      </c>
    </row>
    <row r="284" spans="1:9" x14ac:dyDescent="0.25">
      <c r="A284" s="1" t="s">
        <v>680</v>
      </c>
      <c r="B284" s="1" t="s">
        <v>422</v>
      </c>
      <c r="C284" s="1" t="s">
        <v>2</v>
      </c>
      <c r="D284" s="1" t="s">
        <v>3</v>
      </c>
      <c r="E284" s="1" t="s">
        <v>27</v>
      </c>
      <c r="F284" s="1" t="s">
        <v>84</v>
      </c>
      <c r="G284" s="1" t="s">
        <v>19</v>
      </c>
      <c r="H284" s="1" t="s">
        <v>681</v>
      </c>
      <c r="I284" s="1" t="s">
        <v>682</v>
      </c>
    </row>
    <row r="285" spans="1:9" x14ac:dyDescent="0.25">
      <c r="A285" s="1" t="s">
        <v>683</v>
      </c>
      <c r="B285" s="1" t="s">
        <v>422</v>
      </c>
      <c r="C285" s="1" t="s">
        <v>2</v>
      </c>
      <c r="D285" s="1" t="s">
        <v>3</v>
      </c>
      <c r="E285" s="1" t="s">
        <v>4</v>
      </c>
      <c r="F285" s="1" t="s">
        <v>84</v>
      </c>
      <c r="G285" s="1" t="s">
        <v>19</v>
      </c>
      <c r="H285" s="1" t="s">
        <v>665</v>
      </c>
      <c r="I285" s="1" t="s">
        <v>666</v>
      </c>
    </row>
    <row r="286" spans="1:9" x14ac:dyDescent="0.25">
      <c r="A286" s="1" t="s">
        <v>684</v>
      </c>
      <c r="B286" s="1" t="s">
        <v>422</v>
      </c>
      <c r="C286" s="1" t="s">
        <v>2</v>
      </c>
      <c r="D286" s="1" t="s">
        <v>3</v>
      </c>
      <c r="E286" s="1" t="s">
        <v>27</v>
      </c>
      <c r="F286" s="1" t="s">
        <v>181</v>
      </c>
      <c r="G286" s="1" t="s">
        <v>19</v>
      </c>
      <c r="H286" s="1" t="s">
        <v>675</v>
      </c>
      <c r="I286" s="1" t="s">
        <v>676</v>
      </c>
    </row>
    <row r="287" spans="1:9" x14ac:dyDescent="0.25">
      <c r="A287" s="1" t="s">
        <v>685</v>
      </c>
      <c r="B287" s="1" t="s">
        <v>422</v>
      </c>
      <c r="C287" s="1" t="s">
        <v>2</v>
      </c>
      <c r="D287" s="1" t="s">
        <v>3</v>
      </c>
      <c r="E287" s="1" t="s">
        <v>4</v>
      </c>
      <c r="F287" s="1" t="s">
        <v>5</v>
      </c>
      <c r="G287" s="1" t="s">
        <v>19</v>
      </c>
      <c r="H287" s="1" t="s">
        <v>686</v>
      </c>
      <c r="I287" s="1" t="s">
        <v>687</v>
      </c>
    </row>
    <row r="288" spans="1:9" x14ac:dyDescent="0.25">
      <c r="A288" s="1" t="s">
        <v>688</v>
      </c>
      <c r="B288" s="1" t="s">
        <v>422</v>
      </c>
      <c r="C288" s="1" t="s">
        <v>2</v>
      </c>
      <c r="D288" s="1" t="s">
        <v>57</v>
      </c>
      <c r="E288" s="1" t="s">
        <v>27</v>
      </c>
      <c r="F288" s="1" t="s">
        <v>324</v>
      </c>
      <c r="G288" s="1" t="s">
        <v>19</v>
      </c>
      <c r="H288" s="1" t="s">
        <v>689</v>
      </c>
      <c r="I288" s="1" t="s">
        <v>690</v>
      </c>
    </row>
    <row r="289" spans="1:9" x14ac:dyDescent="0.25">
      <c r="A289" s="1" t="s">
        <v>691</v>
      </c>
      <c r="B289" s="1" t="s">
        <v>422</v>
      </c>
      <c r="C289" s="1" t="s">
        <v>2</v>
      </c>
      <c r="D289" s="1" t="s">
        <v>180</v>
      </c>
      <c r="E289" s="1" t="s">
        <v>4</v>
      </c>
      <c r="F289" s="1" t="s">
        <v>84</v>
      </c>
      <c r="G289" s="1" t="s">
        <v>19</v>
      </c>
      <c r="H289" s="1" t="s">
        <v>692</v>
      </c>
      <c r="I289" s="1" t="s">
        <v>693</v>
      </c>
    </row>
    <row r="290" spans="1:9" x14ac:dyDescent="0.25">
      <c r="A290" s="1" t="s">
        <v>694</v>
      </c>
      <c r="B290" s="1" t="s">
        <v>422</v>
      </c>
      <c r="C290" s="1" t="s">
        <v>2</v>
      </c>
      <c r="D290" s="1" t="s">
        <v>235</v>
      </c>
      <c r="E290" s="1" t="s">
        <v>4</v>
      </c>
      <c r="F290" s="1" t="s">
        <v>5</v>
      </c>
      <c r="G290" s="1" t="s">
        <v>19</v>
      </c>
      <c r="H290" s="1" t="s">
        <v>695</v>
      </c>
      <c r="I290" s="1" t="s">
        <v>696</v>
      </c>
    </row>
    <row r="291" spans="1:9" x14ac:dyDescent="0.25">
      <c r="A291" s="1" t="s">
        <v>697</v>
      </c>
      <c r="B291" s="1" t="s">
        <v>408</v>
      </c>
      <c r="C291" s="1" t="s">
        <v>2</v>
      </c>
      <c r="D291" s="1" t="s">
        <v>3</v>
      </c>
      <c r="E291" s="1" t="s">
        <v>4</v>
      </c>
      <c r="F291" s="1" t="s">
        <v>181</v>
      </c>
      <c r="G291" s="1" t="s">
        <v>19</v>
      </c>
      <c r="H291" s="1" t="s">
        <v>698</v>
      </c>
      <c r="I291" s="1" t="s">
        <v>699</v>
      </c>
    </row>
    <row r="292" spans="1:9" x14ac:dyDescent="0.25">
      <c r="A292" s="1" t="s">
        <v>700</v>
      </c>
      <c r="B292" s="1" t="s">
        <v>422</v>
      </c>
      <c r="C292" s="1" t="s">
        <v>2</v>
      </c>
      <c r="D292" s="1" t="s">
        <v>3</v>
      </c>
      <c r="E292" s="1" t="s">
        <v>4</v>
      </c>
      <c r="F292" s="1" t="s">
        <v>5</v>
      </c>
      <c r="G292" s="1" t="s">
        <v>19</v>
      </c>
      <c r="H292" s="1" t="s">
        <v>671</v>
      </c>
      <c r="I292" s="1" t="s">
        <v>672</v>
      </c>
    </row>
    <row r="293" spans="1:9" x14ac:dyDescent="0.25">
      <c r="A293" s="1" t="s">
        <v>701</v>
      </c>
      <c r="B293" s="1" t="s">
        <v>422</v>
      </c>
      <c r="C293" s="1" t="s">
        <v>2</v>
      </c>
      <c r="D293" s="1" t="s">
        <v>3</v>
      </c>
      <c r="E293" s="1" t="s">
        <v>4</v>
      </c>
      <c r="F293" s="1" t="s">
        <v>181</v>
      </c>
      <c r="G293" s="1" t="s">
        <v>19</v>
      </c>
      <c r="H293" s="1" t="s">
        <v>675</v>
      </c>
      <c r="I293" s="1" t="s">
        <v>676</v>
      </c>
    </row>
    <row r="294" spans="1:9" x14ac:dyDescent="0.25">
      <c r="A294" s="1" t="s">
        <v>702</v>
      </c>
      <c r="B294" s="1" t="s">
        <v>422</v>
      </c>
      <c r="C294" s="1" t="s">
        <v>2</v>
      </c>
      <c r="D294" s="1" t="s">
        <v>3</v>
      </c>
      <c r="E294" s="1" t="s">
        <v>4</v>
      </c>
      <c r="F294" s="1" t="s">
        <v>181</v>
      </c>
      <c r="G294" s="1" t="s">
        <v>19</v>
      </c>
      <c r="H294" s="1" t="s">
        <v>675</v>
      </c>
      <c r="I294" s="1" t="s">
        <v>676</v>
      </c>
    </row>
    <row r="295" spans="1:9" x14ac:dyDescent="0.25">
      <c r="A295" s="1" t="s">
        <v>703</v>
      </c>
      <c r="B295" s="1" t="s">
        <v>422</v>
      </c>
      <c r="C295" s="1" t="s">
        <v>2</v>
      </c>
      <c r="D295" s="1" t="s">
        <v>3</v>
      </c>
      <c r="E295" s="1" t="s">
        <v>4</v>
      </c>
      <c r="F295" s="1" t="s">
        <v>5</v>
      </c>
      <c r="G295" s="1" t="s">
        <v>19</v>
      </c>
      <c r="H295" s="1" t="s">
        <v>671</v>
      </c>
      <c r="I295" s="1" t="s">
        <v>672</v>
      </c>
    </row>
    <row r="296" spans="1:9" x14ac:dyDescent="0.25">
      <c r="A296" s="1" t="s">
        <v>704</v>
      </c>
      <c r="B296" s="1" t="s">
        <v>408</v>
      </c>
      <c r="C296" s="1" t="s">
        <v>2</v>
      </c>
      <c r="D296" s="1" t="s">
        <v>3</v>
      </c>
      <c r="E296" s="1" t="s">
        <v>4</v>
      </c>
      <c r="F296" s="1" t="s">
        <v>5</v>
      </c>
      <c r="G296" s="1" t="s">
        <v>19</v>
      </c>
      <c r="H296" s="1" t="s">
        <v>705</v>
      </c>
      <c r="I296" s="1" t="s">
        <v>706</v>
      </c>
    </row>
    <row r="297" spans="1:9" x14ac:dyDescent="0.25">
      <c r="A297" s="1" t="s">
        <v>707</v>
      </c>
      <c r="B297" s="1" t="s">
        <v>422</v>
      </c>
      <c r="C297" s="1" t="s">
        <v>2</v>
      </c>
      <c r="D297" s="1" t="s">
        <v>3</v>
      </c>
      <c r="E297" s="1" t="s">
        <v>4</v>
      </c>
      <c r="F297" s="1" t="s">
        <v>84</v>
      </c>
      <c r="G297" s="1" t="s">
        <v>19</v>
      </c>
      <c r="H297" s="1" t="s">
        <v>665</v>
      </c>
      <c r="I297" s="1" t="s">
        <v>666</v>
      </c>
    </row>
    <row r="298" spans="1:9" x14ac:dyDescent="0.25">
      <c r="A298" s="1" t="s">
        <v>708</v>
      </c>
      <c r="B298" s="1" t="s">
        <v>422</v>
      </c>
      <c r="C298" s="1" t="s">
        <v>2</v>
      </c>
      <c r="D298" s="1" t="s">
        <v>3</v>
      </c>
      <c r="E298" s="1" t="s">
        <v>4</v>
      </c>
      <c r="F298" s="1" t="s">
        <v>181</v>
      </c>
      <c r="G298" s="1" t="s">
        <v>19</v>
      </c>
      <c r="H298" s="1" t="s">
        <v>675</v>
      </c>
      <c r="I298" s="1" t="s">
        <v>676</v>
      </c>
    </row>
    <row r="299" spans="1:9" x14ac:dyDescent="0.25">
      <c r="A299" s="1" t="s">
        <v>709</v>
      </c>
      <c r="B299" s="1" t="s">
        <v>422</v>
      </c>
      <c r="C299" s="1" t="s">
        <v>2</v>
      </c>
      <c r="D299" s="1" t="s">
        <v>3</v>
      </c>
      <c r="E299" s="1" t="s">
        <v>4</v>
      </c>
      <c r="F299" s="1" t="s">
        <v>324</v>
      </c>
      <c r="G299" s="1" t="s">
        <v>19</v>
      </c>
      <c r="H299" s="1" t="s">
        <v>668</v>
      </c>
      <c r="I299" s="1" t="s">
        <v>669</v>
      </c>
    </row>
    <row r="300" spans="1:9" x14ac:dyDescent="0.25">
      <c r="A300" s="1" t="s">
        <v>710</v>
      </c>
      <c r="B300" s="1" t="s">
        <v>422</v>
      </c>
      <c r="C300" s="1" t="s">
        <v>2</v>
      </c>
      <c r="D300" s="1" t="s">
        <v>3</v>
      </c>
      <c r="E300" s="1" t="s">
        <v>4</v>
      </c>
      <c r="F300" s="1" t="s">
        <v>324</v>
      </c>
      <c r="G300" s="1" t="s">
        <v>19</v>
      </c>
      <c r="H300" s="1" t="s">
        <v>668</v>
      </c>
      <c r="I300" s="1" t="s">
        <v>669</v>
      </c>
    </row>
    <row r="301" spans="1:9" x14ac:dyDescent="0.25">
      <c r="A301" s="1" t="s">
        <v>711</v>
      </c>
      <c r="B301" s="1" t="s">
        <v>422</v>
      </c>
      <c r="C301" s="1" t="s">
        <v>2</v>
      </c>
      <c r="D301" s="1" t="s">
        <v>3</v>
      </c>
      <c r="E301" s="1" t="s">
        <v>4</v>
      </c>
      <c r="F301" s="1" t="s">
        <v>181</v>
      </c>
      <c r="G301" s="1" t="s">
        <v>19</v>
      </c>
      <c r="H301" s="1" t="s">
        <v>712</v>
      </c>
      <c r="I301" s="1" t="s">
        <v>713</v>
      </c>
    </row>
    <row r="302" spans="1:9" x14ac:dyDescent="0.25">
      <c r="A302" s="1" t="s">
        <v>714</v>
      </c>
      <c r="B302" s="1" t="s">
        <v>422</v>
      </c>
      <c r="C302" s="1" t="s">
        <v>2</v>
      </c>
      <c r="D302" s="1" t="s">
        <v>196</v>
      </c>
      <c r="E302" s="1" t="s">
        <v>4</v>
      </c>
      <c r="F302" s="1" t="s">
        <v>181</v>
      </c>
      <c r="G302" s="1" t="s">
        <v>19</v>
      </c>
      <c r="H302" s="1" t="s">
        <v>715</v>
      </c>
      <c r="I302" s="1" t="s">
        <v>716</v>
      </c>
    </row>
    <row r="303" spans="1:9" x14ac:dyDescent="0.25">
      <c r="A303" s="1" t="s">
        <v>717</v>
      </c>
      <c r="B303" s="1" t="s">
        <v>422</v>
      </c>
      <c r="C303" s="1" t="s">
        <v>2</v>
      </c>
      <c r="D303" s="1" t="s">
        <v>3</v>
      </c>
      <c r="E303" s="1" t="s">
        <v>4</v>
      </c>
      <c r="F303" s="1" t="s">
        <v>324</v>
      </c>
      <c r="G303" s="1" t="s">
        <v>19</v>
      </c>
      <c r="H303" s="1" t="s">
        <v>718</v>
      </c>
      <c r="I303" s="1" t="s">
        <v>719</v>
      </c>
    </row>
    <row r="304" spans="1:9" x14ac:dyDescent="0.25">
      <c r="A304" s="1" t="s">
        <v>720</v>
      </c>
      <c r="B304" s="1" t="s">
        <v>422</v>
      </c>
      <c r="C304" s="1" t="s">
        <v>2</v>
      </c>
      <c r="D304" s="1" t="s">
        <v>3</v>
      </c>
      <c r="E304" s="1" t="s">
        <v>4</v>
      </c>
      <c r="F304" s="1" t="s">
        <v>324</v>
      </c>
      <c r="G304" s="1" t="s">
        <v>19</v>
      </c>
      <c r="H304" s="1" t="s">
        <v>668</v>
      </c>
      <c r="I304" s="1" t="s">
        <v>669</v>
      </c>
    </row>
    <row r="305" spans="1:9" x14ac:dyDescent="0.25">
      <c r="A305" s="1" t="s">
        <v>721</v>
      </c>
      <c r="B305" s="1" t="s">
        <v>422</v>
      </c>
      <c r="C305" s="1" t="s">
        <v>2</v>
      </c>
      <c r="D305" s="1" t="s">
        <v>3</v>
      </c>
      <c r="E305" s="1" t="s">
        <v>4</v>
      </c>
      <c r="F305" s="1" t="s">
        <v>5</v>
      </c>
      <c r="G305" s="1" t="s">
        <v>19</v>
      </c>
      <c r="H305" s="1" t="s">
        <v>671</v>
      </c>
      <c r="I305" s="1" t="s">
        <v>672</v>
      </c>
    </row>
    <row r="306" spans="1:9" x14ac:dyDescent="0.25">
      <c r="A306" s="1" t="s">
        <v>722</v>
      </c>
      <c r="B306" s="1" t="s">
        <v>422</v>
      </c>
      <c r="C306" s="1" t="s">
        <v>2</v>
      </c>
      <c r="D306" s="1" t="s">
        <v>3</v>
      </c>
      <c r="E306" s="1" t="s">
        <v>4</v>
      </c>
      <c r="F306" s="1" t="s">
        <v>324</v>
      </c>
      <c r="G306" s="1" t="s">
        <v>19</v>
      </c>
      <c r="H306" s="1" t="s">
        <v>668</v>
      </c>
      <c r="I306" s="1" t="s">
        <v>669</v>
      </c>
    </row>
    <row r="307" spans="1:9" x14ac:dyDescent="0.25">
      <c r="A307" s="1" t="s">
        <v>723</v>
      </c>
      <c r="B307" s="1" t="s">
        <v>422</v>
      </c>
      <c r="C307" s="1" t="s">
        <v>2</v>
      </c>
      <c r="D307" s="1" t="s">
        <v>3</v>
      </c>
      <c r="E307" s="1" t="s">
        <v>27</v>
      </c>
      <c r="F307" s="1" t="s">
        <v>181</v>
      </c>
      <c r="G307" s="1" t="s">
        <v>19</v>
      </c>
      <c r="H307" s="1" t="s">
        <v>724</v>
      </c>
      <c r="I307" s="1" t="s">
        <v>725</v>
      </c>
    </row>
    <row r="308" spans="1:9" x14ac:dyDescent="0.25">
      <c r="A308" s="1" t="s">
        <v>726</v>
      </c>
      <c r="B308" s="1" t="s">
        <v>422</v>
      </c>
      <c r="C308" s="1" t="s">
        <v>2</v>
      </c>
      <c r="D308" s="1" t="s">
        <v>3</v>
      </c>
      <c r="E308" s="1" t="s">
        <v>4</v>
      </c>
      <c r="F308" s="1" t="s">
        <v>181</v>
      </c>
      <c r="G308" s="1" t="s">
        <v>19</v>
      </c>
      <c r="H308" s="1" t="s">
        <v>675</v>
      </c>
      <c r="I308" s="1" t="s">
        <v>676</v>
      </c>
    </row>
    <row r="309" spans="1:9" x14ac:dyDescent="0.25">
      <c r="A309" s="1" t="s">
        <v>727</v>
      </c>
      <c r="B309" s="1" t="s">
        <v>422</v>
      </c>
      <c r="C309" s="1" t="s">
        <v>2</v>
      </c>
      <c r="D309" s="1" t="s">
        <v>3</v>
      </c>
      <c r="E309" s="1" t="s">
        <v>4</v>
      </c>
      <c r="F309" s="1" t="s">
        <v>5</v>
      </c>
      <c r="G309" s="1" t="s">
        <v>19</v>
      </c>
      <c r="H309" s="1" t="s">
        <v>671</v>
      </c>
      <c r="I309" s="1" t="s">
        <v>672</v>
      </c>
    </row>
    <row r="310" spans="1:9" x14ac:dyDescent="0.25">
      <c r="A310" s="1" t="s">
        <v>728</v>
      </c>
      <c r="B310" s="1" t="s">
        <v>422</v>
      </c>
      <c r="C310" s="1" t="s">
        <v>2</v>
      </c>
      <c r="D310" s="1" t="s">
        <v>57</v>
      </c>
      <c r="E310" s="1" t="s">
        <v>4</v>
      </c>
      <c r="F310" s="1" t="s">
        <v>324</v>
      </c>
      <c r="G310" s="1" t="s">
        <v>19</v>
      </c>
      <c r="H310" s="1" t="s">
        <v>729</v>
      </c>
      <c r="I310" s="1" t="s">
        <v>730</v>
      </c>
    </row>
    <row r="311" spans="1:9" x14ac:dyDescent="0.25">
      <c r="A311" s="1" t="s">
        <v>731</v>
      </c>
      <c r="B311" s="1" t="s">
        <v>408</v>
      </c>
      <c r="C311" s="1" t="s">
        <v>2</v>
      </c>
      <c r="D311" s="1" t="s">
        <v>235</v>
      </c>
      <c r="E311" s="1" t="s">
        <v>4</v>
      </c>
      <c r="F311" s="1" t="s">
        <v>5</v>
      </c>
      <c r="G311" s="1" t="s">
        <v>19</v>
      </c>
      <c r="H311" s="1" t="s">
        <v>732</v>
      </c>
      <c r="I311" s="1" t="s">
        <v>733</v>
      </c>
    </row>
    <row r="312" spans="1:9" x14ac:dyDescent="0.25">
      <c r="A312" s="1" t="s">
        <v>734</v>
      </c>
      <c r="B312" s="1" t="s">
        <v>735</v>
      </c>
      <c r="C312" s="1" t="s">
        <v>2</v>
      </c>
      <c r="D312" s="1" t="s">
        <v>3</v>
      </c>
      <c r="E312" s="1" t="s">
        <v>4</v>
      </c>
      <c r="F312" s="1" t="s">
        <v>84</v>
      </c>
      <c r="G312" s="1" t="s">
        <v>19</v>
      </c>
      <c r="H312" s="1" t="s">
        <v>736</v>
      </c>
      <c r="I312" s="1" t="s">
        <v>737</v>
      </c>
    </row>
    <row r="313" spans="1:9" x14ac:dyDescent="0.25">
      <c r="A313" s="1" t="s">
        <v>738</v>
      </c>
      <c r="B313" s="1" t="s">
        <v>422</v>
      </c>
      <c r="C313" s="1" t="s">
        <v>2</v>
      </c>
      <c r="D313" s="1" t="s">
        <v>3</v>
      </c>
      <c r="E313" s="1" t="s">
        <v>4</v>
      </c>
      <c r="F313" s="1" t="s">
        <v>324</v>
      </c>
      <c r="G313" s="1" t="s">
        <v>19</v>
      </c>
      <c r="H313" s="1" t="s">
        <v>668</v>
      </c>
      <c r="I313" s="1" t="s">
        <v>669</v>
      </c>
    </row>
    <row r="314" spans="1:9" x14ac:dyDescent="0.25">
      <c r="A314" s="1" t="s">
        <v>739</v>
      </c>
      <c r="B314" s="1" t="s">
        <v>422</v>
      </c>
      <c r="C314" s="1" t="s">
        <v>2</v>
      </c>
      <c r="D314" s="1" t="s">
        <v>3</v>
      </c>
      <c r="E314" s="1" t="s">
        <v>4</v>
      </c>
      <c r="F314" s="1" t="s">
        <v>5</v>
      </c>
      <c r="G314" s="1" t="s">
        <v>19</v>
      </c>
      <c r="H314" s="1" t="s">
        <v>658</v>
      </c>
      <c r="I314" s="1" t="s">
        <v>659</v>
      </c>
    </row>
    <row r="315" spans="1:9" x14ac:dyDescent="0.25">
      <c r="A315" s="1" t="s">
        <v>740</v>
      </c>
      <c r="B315" s="1" t="s">
        <v>422</v>
      </c>
      <c r="C315" s="1" t="s">
        <v>2</v>
      </c>
      <c r="D315" s="1" t="s">
        <v>3</v>
      </c>
      <c r="E315" s="1" t="s">
        <v>4</v>
      </c>
      <c r="F315" s="1" t="s">
        <v>181</v>
      </c>
      <c r="G315" s="1" t="s">
        <v>19</v>
      </c>
      <c r="H315" s="1" t="s">
        <v>675</v>
      </c>
      <c r="I315" s="1" t="s">
        <v>676</v>
      </c>
    </row>
    <row r="316" spans="1:9" x14ac:dyDescent="0.25">
      <c r="A316" s="1" t="s">
        <v>741</v>
      </c>
      <c r="B316" s="1" t="s">
        <v>422</v>
      </c>
      <c r="C316" s="1" t="s">
        <v>2</v>
      </c>
      <c r="D316" s="1" t="s">
        <v>235</v>
      </c>
      <c r="E316" s="1" t="s">
        <v>4</v>
      </c>
      <c r="F316" s="1" t="s">
        <v>181</v>
      </c>
      <c r="G316" s="1" t="s">
        <v>19</v>
      </c>
      <c r="H316" s="1" t="s">
        <v>742</v>
      </c>
      <c r="I316" s="1" t="s">
        <v>743</v>
      </c>
    </row>
    <row r="317" spans="1:9" x14ac:dyDescent="0.25">
      <c r="A317" s="1" t="s">
        <v>744</v>
      </c>
      <c r="B317" s="1" t="s">
        <v>422</v>
      </c>
      <c r="C317" s="1" t="s">
        <v>2</v>
      </c>
      <c r="D317" s="1" t="s">
        <v>57</v>
      </c>
      <c r="E317" s="1" t="s">
        <v>4</v>
      </c>
      <c r="F317" s="1" t="s">
        <v>181</v>
      </c>
      <c r="G317" s="1" t="s">
        <v>19</v>
      </c>
      <c r="H317" s="1" t="s">
        <v>745</v>
      </c>
      <c r="I317" s="1" t="s">
        <v>746</v>
      </c>
    </row>
    <row r="318" spans="1:9" x14ac:dyDescent="0.25">
      <c r="A318" s="1" t="s">
        <v>747</v>
      </c>
      <c r="B318" s="1" t="s">
        <v>422</v>
      </c>
      <c r="C318" s="1" t="s">
        <v>89</v>
      </c>
      <c r="D318" s="1" t="s">
        <v>57</v>
      </c>
      <c r="E318" s="1" t="s">
        <v>4</v>
      </c>
      <c r="F318" s="1" t="s">
        <v>5</v>
      </c>
      <c r="G318" s="1" t="s">
        <v>19</v>
      </c>
      <c r="H318" s="1" t="s">
        <v>748</v>
      </c>
      <c r="I318" s="1" t="s">
        <v>749</v>
      </c>
    </row>
    <row r="319" spans="1:9" x14ac:dyDescent="0.25">
      <c r="A319" s="1" t="s">
        <v>750</v>
      </c>
      <c r="B319" s="1" t="s">
        <v>422</v>
      </c>
      <c r="C319" s="1" t="s">
        <v>2</v>
      </c>
      <c r="D319" s="1" t="s">
        <v>3</v>
      </c>
      <c r="E319" s="1" t="s">
        <v>4</v>
      </c>
      <c r="F319" s="1" t="s">
        <v>181</v>
      </c>
      <c r="G319" s="1" t="s">
        <v>19</v>
      </c>
      <c r="H319" s="1" t="s">
        <v>751</v>
      </c>
      <c r="I319" s="1" t="s">
        <v>752</v>
      </c>
    </row>
    <row r="320" spans="1:9" x14ac:dyDescent="0.25">
      <c r="A320" s="1" t="s">
        <v>753</v>
      </c>
      <c r="B320" s="1" t="s">
        <v>422</v>
      </c>
      <c r="C320" s="1" t="s">
        <v>2</v>
      </c>
      <c r="D320" s="1" t="s">
        <v>3</v>
      </c>
      <c r="E320" s="1" t="s">
        <v>27</v>
      </c>
      <c r="F320" s="1" t="s">
        <v>5</v>
      </c>
      <c r="G320" s="1" t="s">
        <v>19</v>
      </c>
      <c r="H320" s="1" t="s">
        <v>754</v>
      </c>
      <c r="I320" s="1" t="s">
        <v>755</v>
      </c>
    </row>
    <row r="321" spans="1:9" x14ac:dyDescent="0.25">
      <c r="A321" s="1" t="s">
        <v>756</v>
      </c>
      <c r="B321" s="1" t="s">
        <v>422</v>
      </c>
      <c r="C321" s="1" t="s">
        <v>2</v>
      </c>
      <c r="D321" s="1" t="s">
        <v>180</v>
      </c>
      <c r="E321" s="1" t="s">
        <v>4</v>
      </c>
      <c r="F321" s="1" t="s">
        <v>84</v>
      </c>
      <c r="G321" s="1" t="s">
        <v>19</v>
      </c>
      <c r="H321" s="1" t="s">
        <v>757</v>
      </c>
      <c r="I321" s="1" t="s">
        <v>758</v>
      </c>
    </row>
    <row r="322" spans="1:9" x14ac:dyDescent="0.25">
      <c r="A322" s="1" t="s">
        <v>759</v>
      </c>
      <c r="B322" s="1" t="s">
        <v>422</v>
      </c>
      <c r="C322" s="1" t="s">
        <v>2</v>
      </c>
      <c r="D322" s="1" t="s">
        <v>3</v>
      </c>
      <c r="E322" s="1" t="s">
        <v>4</v>
      </c>
      <c r="F322" s="1" t="s">
        <v>84</v>
      </c>
      <c r="G322" s="1" t="s">
        <v>19</v>
      </c>
      <c r="H322" s="1" t="s">
        <v>665</v>
      </c>
      <c r="I322" s="1" t="s">
        <v>666</v>
      </c>
    </row>
    <row r="323" spans="1:9" x14ac:dyDescent="0.25">
      <c r="A323" s="1" t="s">
        <v>760</v>
      </c>
      <c r="B323" s="1" t="s">
        <v>422</v>
      </c>
      <c r="C323" s="1" t="s">
        <v>2</v>
      </c>
      <c r="D323" s="1" t="s">
        <v>3</v>
      </c>
      <c r="E323" s="1" t="s">
        <v>4</v>
      </c>
      <c r="F323" s="1" t="s">
        <v>181</v>
      </c>
      <c r="G323" s="1" t="s">
        <v>19</v>
      </c>
      <c r="H323" s="1" t="s">
        <v>675</v>
      </c>
      <c r="I323" s="1" t="s">
        <v>676</v>
      </c>
    </row>
    <row r="324" spans="1:9" x14ac:dyDescent="0.25">
      <c r="A324" s="1" t="s">
        <v>761</v>
      </c>
      <c r="B324" s="1" t="s">
        <v>422</v>
      </c>
      <c r="C324" s="1" t="s">
        <v>2</v>
      </c>
      <c r="D324" s="1" t="s">
        <v>3</v>
      </c>
      <c r="E324" s="1" t="s">
        <v>4</v>
      </c>
      <c r="F324" s="1" t="s">
        <v>181</v>
      </c>
      <c r="G324" s="1" t="s">
        <v>19</v>
      </c>
      <c r="H324" s="1" t="s">
        <v>675</v>
      </c>
      <c r="I324" s="1" t="s">
        <v>676</v>
      </c>
    </row>
    <row r="325" spans="1:9" x14ac:dyDescent="0.25">
      <c r="A325" s="1" t="s">
        <v>762</v>
      </c>
      <c r="B325" s="1" t="s">
        <v>422</v>
      </c>
      <c r="C325" s="1" t="s">
        <v>2</v>
      </c>
      <c r="D325" s="1" t="s">
        <v>3</v>
      </c>
      <c r="E325" s="1" t="s">
        <v>4</v>
      </c>
      <c r="F325" s="1" t="s">
        <v>5</v>
      </c>
      <c r="G325" s="1" t="s">
        <v>19</v>
      </c>
      <c r="H325" s="1" t="s">
        <v>671</v>
      </c>
      <c r="I325" s="1" t="s">
        <v>672</v>
      </c>
    </row>
    <row r="326" spans="1:9" x14ac:dyDescent="0.25">
      <c r="A326" s="1" t="s">
        <v>763</v>
      </c>
      <c r="B326" s="1" t="s">
        <v>422</v>
      </c>
      <c r="C326" s="1" t="s">
        <v>2</v>
      </c>
      <c r="D326" s="1" t="s">
        <v>3</v>
      </c>
      <c r="E326" s="1" t="s">
        <v>4</v>
      </c>
      <c r="F326" s="1" t="s">
        <v>181</v>
      </c>
      <c r="G326" s="1" t="s">
        <v>19</v>
      </c>
      <c r="H326" s="1" t="s">
        <v>675</v>
      </c>
      <c r="I326" s="1" t="s">
        <v>676</v>
      </c>
    </row>
    <row r="327" spans="1:9" x14ac:dyDescent="0.25">
      <c r="A327" s="1" t="s">
        <v>764</v>
      </c>
      <c r="B327" s="1" t="s">
        <v>422</v>
      </c>
      <c r="C327" s="1" t="s">
        <v>2</v>
      </c>
      <c r="D327" s="1" t="s">
        <v>3</v>
      </c>
      <c r="E327" s="1" t="s">
        <v>4</v>
      </c>
      <c r="F327" s="1" t="s">
        <v>324</v>
      </c>
      <c r="G327" s="1" t="s">
        <v>19</v>
      </c>
      <c r="H327" s="1" t="s">
        <v>718</v>
      </c>
      <c r="I327" s="1" t="s">
        <v>719</v>
      </c>
    </row>
    <row r="328" spans="1:9" x14ac:dyDescent="0.25">
      <c r="A328" s="1" t="s">
        <v>765</v>
      </c>
      <c r="B328" s="1" t="s">
        <v>422</v>
      </c>
      <c r="C328" s="1" t="s">
        <v>2</v>
      </c>
      <c r="D328" s="1" t="s">
        <v>57</v>
      </c>
      <c r="E328" s="1" t="s">
        <v>4</v>
      </c>
      <c r="F328" s="1" t="s">
        <v>84</v>
      </c>
      <c r="G328" s="1" t="s">
        <v>19</v>
      </c>
      <c r="H328" s="1" t="s">
        <v>766</v>
      </c>
      <c r="I328" s="1" t="s">
        <v>767</v>
      </c>
    </row>
    <row r="329" spans="1:9" x14ac:dyDescent="0.25">
      <c r="A329" s="1" t="s">
        <v>768</v>
      </c>
      <c r="B329" s="1" t="s">
        <v>422</v>
      </c>
      <c r="C329" s="1" t="s">
        <v>2</v>
      </c>
      <c r="D329" s="1" t="s">
        <v>3</v>
      </c>
      <c r="E329" s="1" t="s">
        <v>4</v>
      </c>
      <c r="F329" s="1" t="s">
        <v>5</v>
      </c>
      <c r="G329" s="1" t="s">
        <v>19</v>
      </c>
      <c r="H329" s="1" t="s">
        <v>658</v>
      </c>
      <c r="I329" s="1" t="s">
        <v>659</v>
      </c>
    </row>
    <row r="330" spans="1:9" x14ac:dyDescent="0.25">
      <c r="A330" s="1" t="s">
        <v>769</v>
      </c>
      <c r="B330" s="1" t="s">
        <v>422</v>
      </c>
      <c r="C330" s="1" t="s">
        <v>2</v>
      </c>
      <c r="D330" s="1" t="s">
        <v>3</v>
      </c>
      <c r="E330" s="1" t="s">
        <v>4</v>
      </c>
      <c r="F330" s="1" t="s">
        <v>5</v>
      </c>
      <c r="G330" s="1" t="s">
        <v>19</v>
      </c>
      <c r="H330" s="1" t="s">
        <v>671</v>
      </c>
      <c r="I330" s="1" t="s">
        <v>672</v>
      </c>
    </row>
    <row r="331" spans="1:9" x14ac:dyDescent="0.25">
      <c r="A331" s="1" t="s">
        <v>770</v>
      </c>
      <c r="B331" s="1" t="s">
        <v>422</v>
      </c>
      <c r="C331" s="1" t="s">
        <v>2</v>
      </c>
      <c r="D331" s="1" t="s">
        <v>180</v>
      </c>
      <c r="E331" s="1" t="s">
        <v>4</v>
      </c>
      <c r="F331" s="1" t="s">
        <v>181</v>
      </c>
      <c r="G331" s="1" t="s">
        <v>19</v>
      </c>
      <c r="H331" s="1" t="s">
        <v>771</v>
      </c>
      <c r="I331" s="1" t="s">
        <v>772</v>
      </c>
    </row>
    <row r="332" spans="1:9" x14ac:dyDescent="0.25">
      <c r="A332" s="1" t="s">
        <v>773</v>
      </c>
      <c r="B332" s="1" t="s">
        <v>422</v>
      </c>
      <c r="C332" s="1" t="s">
        <v>2</v>
      </c>
      <c r="D332" s="1" t="s">
        <v>3</v>
      </c>
      <c r="E332" s="1" t="s">
        <v>4</v>
      </c>
      <c r="F332" s="1" t="s">
        <v>181</v>
      </c>
      <c r="G332" s="1" t="s">
        <v>19</v>
      </c>
      <c r="H332" s="1" t="s">
        <v>675</v>
      </c>
      <c r="I332" s="1" t="s">
        <v>676</v>
      </c>
    </row>
    <row r="333" spans="1:9" x14ac:dyDescent="0.25">
      <c r="A333" s="1" t="s">
        <v>774</v>
      </c>
      <c r="B333" s="1" t="s">
        <v>422</v>
      </c>
      <c r="C333" s="1" t="s">
        <v>2</v>
      </c>
      <c r="D333" s="1" t="s">
        <v>57</v>
      </c>
      <c r="E333" s="1" t="s">
        <v>4</v>
      </c>
      <c r="F333" s="1" t="s">
        <v>181</v>
      </c>
      <c r="G333" s="1" t="s">
        <v>19</v>
      </c>
      <c r="H333" s="1" t="s">
        <v>775</v>
      </c>
      <c r="I333" s="1" t="s">
        <v>776</v>
      </c>
    </row>
    <row r="334" spans="1:9" x14ac:dyDescent="0.25">
      <c r="A334" s="1" t="s">
        <v>777</v>
      </c>
      <c r="B334" s="1" t="s">
        <v>422</v>
      </c>
      <c r="C334" s="1" t="s">
        <v>2</v>
      </c>
      <c r="D334" s="1" t="s">
        <v>57</v>
      </c>
      <c r="E334" s="1" t="s">
        <v>4</v>
      </c>
      <c r="F334" s="1" t="s">
        <v>181</v>
      </c>
      <c r="G334" s="1" t="s">
        <v>19</v>
      </c>
      <c r="H334" s="1" t="s">
        <v>775</v>
      </c>
      <c r="I334" s="1" t="s">
        <v>776</v>
      </c>
    </row>
    <row r="335" spans="1:9" x14ac:dyDescent="0.25">
      <c r="A335" s="1" t="s">
        <v>778</v>
      </c>
      <c r="B335" s="1" t="s">
        <v>422</v>
      </c>
      <c r="C335" s="1" t="s">
        <v>2</v>
      </c>
      <c r="D335" s="1" t="s">
        <v>3</v>
      </c>
      <c r="E335" s="1" t="s">
        <v>4</v>
      </c>
      <c r="F335" s="1" t="s">
        <v>324</v>
      </c>
      <c r="G335" s="1" t="s">
        <v>19</v>
      </c>
      <c r="H335" s="1" t="s">
        <v>779</v>
      </c>
      <c r="I335" s="1" t="s">
        <v>780</v>
      </c>
    </row>
    <row r="336" spans="1:9" x14ac:dyDescent="0.25">
      <c r="A336" s="1" t="s">
        <v>781</v>
      </c>
      <c r="B336" s="1" t="s">
        <v>422</v>
      </c>
      <c r="C336" s="1" t="s">
        <v>2</v>
      </c>
      <c r="D336" s="1" t="s">
        <v>3</v>
      </c>
      <c r="E336" s="1" t="s">
        <v>4</v>
      </c>
      <c r="F336" s="1" t="s">
        <v>84</v>
      </c>
      <c r="G336" s="1" t="s">
        <v>19</v>
      </c>
      <c r="H336" s="1" t="s">
        <v>665</v>
      </c>
      <c r="I336" s="1" t="s">
        <v>666</v>
      </c>
    </row>
    <row r="337" spans="1:9" x14ac:dyDescent="0.25">
      <c r="A337" s="1" t="s">
        <v>782</v>
      </c>
      <c r="B337" s="1" t="s">
        <v>422</v>
      </c>
      <c r="C337" s="1" t="s">
        <v>2</v>
      </c>
      <c r="D337" s="1" t="s">
        <v>3</v>
      </c>
      <c r="E337" s="1" t="s">
        <v>4</v>
      </c>
      <c r="F337" s="1" t="s">
        <v>324</v>
      </c>
      <c r="G337" s="1" t="s">
        <v>19</v>
      </c>
      <c r="H337" s="1" t="s">
        <v>668</v>
      </c>
      <c r="I337" s="1" t="s">
        <v>669</v>
      </c>
    </row>
    <row r="338" spans="1:9" x14ac:dyDescent="0.25">
      <c r="A338" s="1" t="s">
        <v>783</v>
      </c>
      <c r="B338" s="1" t="s">
        <v>422</v>
      </c>
      <c r="C338" s="1" t="s">
        <v>2</v>
      </c>
      <c r="D338" s="1" t="s">
        <v>3</v>
      </c>
      <c r="E338" s="1" t="s">
        <v>4</v>
      </c>
      <c r="F338" s="1" t="s">
        <v>324</v>
      </c>
      <c r="G338" s="1" t="s">
        <v>19</v>
      </c>
      <c r="H338" s="1" t="s">
        <v>668</v>
      </c>
      <c r="I338" s="1" t="s">
        <v>669</v>
      </c>
    </row>
    <row r="339" spans="1:9" x14ac:dyDescent="0.25">
      <c r="A339" s="1" t="s">
        <v>784</v>
      </c>
      <c r="B339" s="1" t="s">
        <v>422</v>
      </c>
      <c r="C339" s="1" t="s">
        <v>2</v>
      </c>
      <c r="D339" s="1" t="s">
        <v>3</v>
      </c>
      <c r="E339" s="1" t="s">
        <v>4</v>
      </c>
      <c r="F339" s="1" t="s">
        <v>324</v>
      </c>
      <c r="G339" s="1" t="s">
        <v>19</v>
      </c>
      <c r="H339" s="1" t="s">
        <v>668</v>
      </c>
      <c r="I339" s="1" t="s">
        <v>669</v>
      </c>
    </row>
    <row r="340" spans="1:9" x14ac:dyDescent="0.25">
      <c r="A340" s="1" t="s">
        <v>785</v>
      </c>
      <c r="B340" s="1" t="s">
        <v>422</v>
      </c>
      <c r="C340" s="1" t="s">
        <v>2</v>
      </c>
      <c r="D340" s="1" t="s">
        <v>3</v>
      </c>
      <c r="E340" s="1" t="s">
        <v>27</v>
      </c>
      <c r="F340" s="1" t="s">
        <v>181</v>
      </c>
      <c r="G340" s="1" t="s">
        <v>19</v>
      </c>
      <c r="H340" s="1" t="s">
        <v>724</v>
      </c>
      <c r="I340" s="1" t="s">
        <v>725</v>
      </c>
    </row>
    <row r="341" spans="1:9" x14ac:dyDescent="0.25">
      <c r="A341" s="1" t="s">
        <v>786</v>
      </c>
      <c r="B341" s="1" t="s">
        <v>422</v>
      </c>
      <c r="C341" s="1" t="s">
        <v>2</v>
      </c>
      <c r="D341" s="1" t="s">
        <v>3</v>
      </c>
      <c r="E341" s="1" t="s">
        <v>4</v>
      </c>
      <c r="F341" s="1" t="s">
        <v>324</v>
      </c>
      <c r="G341" s="1" t="s">
        <v>19</v>
      </c>
      <c r="H341" s="1" t="s">
        <v>668</v>
      </c>
      <c r="I341" s="1" t="s">
        <v>669</v>
      </c>
    </row>
    <row r="342" spans="1:9" x14ac:dyDescent="0.25">
      <c r="A342" s="1" t="s">
        <v>787</v>
      </c>
      <c r="B342" s="1" t="s">
        <v>589</v>
      </c>
      <c r="C342" s="1" t="s">
        <v>2</v>
      </c>
      <c r="D342" s="1" t="s">
        <v>3</v>
      </c>
      <c r="E342" s="1" t="s">
        <v>27</v>
      </c>
      <c r="F342" s="1" t="s">
        <v>181</v>
      </c>
      <c r="G342" s="1" t="s">
        <v>19</v>
      </c>
      <c r="H342" s="1" t="s">
        <v>788</v>
      </c>
      <c r="I342" s="1" t="s">
        <v>789</v>
      </c>
    </row>
    <row r="343" spans="1:9" x14ac:dyDescent="0.25">
      <c r="A343" s="1" t="s">
        <v>790</v>
      </c>
      <c r="B343" s="1" t="s">
        <v>412</v>
      </c>
      <c r="C343" s="1" t="s">
        <v>2</v>
      </c>
      <c r="D343" s="1" t="s">
        <v>3</v>
      </c>
      <c r="E343" s="1" t="s">
        <v>4</v>
      </c>
      <c r="F343" s="1" t="s">
        <v>5</v>
      </c>
      <c r="G343" s="1" t="s">
        <v>19</v>
      </c>
      <c r="H343" s="1" t="s">
        <v>791</v>
      </c>
      <c r="I343" s="1" t="s">
        <v>792</v>
      </c>
    </row>
    <row r="344" spans="1:9" x14ac:dyDescent="0.25">
      <c r="A344" s="1" t="s">
        <v>793</v>
      </c>
      <c r="B344" s="1" t="s">
        <v>412</v>
      </c>
      <c r="C344" s="1" t="s">
        <v>2</v>
      </c>
      <c r="D344" s="1" t="s">
        <v>3</v>
      </c>
      <c r="E344" s="1" t="s">
        <v>4</v>
      </c>
      <c r="F344" s="1" t="s">
        <v>5</v>
      </c>
      <c r="G344" s="1" t="s">
        <v>19</v>
      </c>
      <c r="H344" s="1" t="s">
        <v>794</v>
      </c>
      <c r="I344" s="1" t="s">
        <v>795</v>
      </c>
    </row>
    <row r="345" spans="1:9" x14ac:dyDescent="0.25">
      <c r="A345" s="1" t="s">
        <v>796</v>
      </c>
      <c r="B345" s="1" t="s">
        <v>408</v>
      </c>
      <c r="C345" s="1" t="s">
        <v>2</v>
      </c>
      <c r="D345" s="1" t="s">
        <v>3</v>
      </c>
      <c r="E345" s="1" t="s">
        <v>4</v>
      </c>
      <c r="F345" s="1" t="s">
        <v>5</v>
      </c>
      <c r="G345" s="1" t="s">
        <v>19</v>
      </c>
      <c r="H345" s="1" t="s">
        <v>797</v>
      </c>
      <c r="I345" s="1" t="s">
        <v>798</v>
      </c>
    </row>
    <row r="346" spans="1:9" x14ac:dyDescent="0.25">
      <c r="A346" s="1" t="s">
        <v>799</v>
      </c>
      <c r="B346" s="1" t="s">
        <v>408</v>
      </c>
      <c r="C346" s="1" t="s">
        <v>2</v>
      </c>
      <c r="D346" s="1" t="s">
        <v>180</v>
      </c>
      <c r="E346" s="1" t="s">
        <v>4</v>
      </c>
      <c r="F346" s="1" t="s">
        <v>181</v>
      </c>
      <c r="G346" s="1" t="s">
        <v>19</v>
      </c>
      <c r="H346" s="1" t="s">
        <v>800</v>
      </c>
      <c r="I346" s="1" t="s">
        <v>801</v>
      </c>
    </row>
    <row r="347" spans="1:9" x14ac:dyDescent="0.25">
      <c r="A347" s="1" t="s">
        <v>802</v>
      </c>
      <c r="B347" s="1" t="s">
        <v>18</v>
      </c>
      <c r="C347" s="1" t="s">
        <v>2</v>
      </c>
      <c r="D347" s="1" t="s">
        <v>3</v>
      </c>
      <c r="E347" s="1" t="s">
        <v>27</v>
      </c>
      <c r="F347" s="1" t="s">
        <v>80</v>
      </c>
      <c r="G347" s="1" t="s">
        <v>19</v>
      </c>
      <c r="H347" s="1" t="s">
        <v>341</v>
      </c>
      <c r="I347" s="1" t="s">
        <v>342</v>
      </c>
    </row>
  </sheetData>
  <sheetProtection selectLockedCells="1"/>
  <autoFilter ref="A1:I34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6"/>
  <sheetViews>
    <sheetView workbookViewId="0">
      <selection activeCell="CY33" sqref="CY33"/>
    </sheetView>
  </sheetViews>
  <sheetFormatPr defaultRowHeight="15" x14ac:dyDescent="0.25"/>
  <cols>
    <col min="1" max="1" width="4.5703125" customWidth="1"/>
    <col min="2" max="2" width="14.140625" customWidth="1"/>
    <col min="3" max="3" width="33.140625" customWidth="1"/>
    <col min="4" max="4" width="2" customWidth="1"/>
    <col min="5" max="5" width="4.42578125" customWidth="1"/>
    <col min="6" max="6" width="14.28515625" customWidth="1"/>
    <col min="7" max="7" width="33.85546875" customWidth="1"/>
    <col min="8" max="8" width="1.42578125" customWidth="1"/>
    <col min="9" max="9" width="4.42578125" customWidth="1"/>
    <col min="10" max="10" width="13.7109375" customWidth="1"/>
    <col min="11" max="11" width="32.7109375" customWidth="1"/>
    <col min="12" max="12" width="1.28515625" customWidth="1"/>
    <col min="13" max="13" width="4.140625" customWidth="1"/>
    <col min="14" max="14" width="14.28515625" customWidth="1"/>
    <col min="15" max="15" width="32.7109375" customWidth="1"/>
    <col min="16" max="16" width="0.85546875" customWidth="1"/>
    <col min="17" max="17" width="4.28515625" customWidth="1"/>
    <col min="18" max="18" width="14.28515625" customWidth="1"/>
    <col min="19" max="19" width="32.7109375" customWidth="1"/>
    <col min="20" max="20" width="1.42578125" customWidth="1"/>
    <col min="21" max="21" width="4.28515625" customWidth="1"/>
    <col min="22" max="22" width="14.28515625" customWidth="1"/>
    <col min="23" max="23" width="33.140625" customWidth="1"/>
    <col min="24" max="24" width="1.140625" customWidth="1"/>
    <col min="25" max="25" width="4.28515625" customWidth="1"/>
    <col min="26" max="26" width="14.42578125" customWidth="1"/>
    <col min="27" max="27" width="33.28515625" customWidth="1"/>
    <col min="28" max="28" width="1" customWidth="1"/>
    <col min="29" max="29" width="4.28515625" customWidth="1"/>
    <col min="30" max="30" width="14.42578125" customWidth="1"/>
    <col min="31" max="31" width="33" customWidth="1"/>
    <col min="32" max="32" width="1.140625" customWidth="1"/>
    <col min="33" max="33" width="4.28515625" customWidth="1"/>
    <col min="34" max="34" width="14.42578125" customWidth="1"/>
    <col min="35" max="35" width="32.7109375" customWidth="1"/>
    <col min="36" max="36" width="1.28515625" customWidth="1"/>
    <col min="37" max="37" width="4.28515625" customWidth="1"/>
    <col min="38" max="38" width="14.42578125" customWidth="1"/>
    <col min="39" max="39" width="32.85546875" customWidth="1"/>
    <col min="40" max="40" width="1" customWidth="1"/>
    <col min="41" max="41" width="4.28515625" customWidth="1"/>
    <col min="42" max="42" width="14.42578125" customWidth="1"/>
    <col min="43" max="43" width="33.28515625" customWidth="1"/>
    <col min="44" max="44" width="1" customWidth="1"/>
    <col min="45" max="45" width="4.28515625" customWidth="1"/>
    <col min="46" max="46" width="14.42578125" customWidth="1"/>
    <col min="47" max="47" width="32.85546875" customWidth="1"/>
    <col min="48" max="48" width="1" customWidth="1"/>
    <col min="49" max="49" width="4.28515625" customWidth="1"/>
    <col min="50" max="50" width="14.42578125" customWidth="1"/>
    <col min="51" max="51" width="33" customWidth="1"/>
    <col min="52" max="52" width="1" customWidth="1"/>
    <col min="53" max="53" width="4.28515625" customWidth="1"/>
    <col min="54" max="54" width="14.42578125" customWidth="1"/>
    <col min="55" max="55" width="33.28515625" customWidth="1"/>
    <col min="56" max="56" width="1" customWidth="1"/>
    <col min="57" max="57" width="4.28515625" customWidth="1"/>
    <col min="58" max="58" width="14.28515625" customWidth="1"/>
    <col min="59" max="59" width="33" customWidth="1"/>
    <col min="60" max="60" width="0.85546875" customWidth="1"/>
    <col min="61" max="61" width="4.28515625" customWidth="1"/>
    <col min="62" max="62" width="14.28515625" customWidth="1"/>
    <col min="63" max="63" width="33" customWidth="1"/>
    <col min="64" max="64" width="0.85546875" customWidth="1"/>
    <col min="65" max="65" width="4.28515625" customWidth="1"/>
    <col min="66" max="66" width="14.28515625" customWidth="1"/>
    <col min="67" max="67" width="33" customWidth="1"/>
    <col min="68" max="68" width="0.85546875" customWidth="1"/>
    <col min="69" max="69" width="4.28515625" customWidth="1"/>
    <col min="70" max="70" width="14.28515625" customWidth="1"/>
    <col min="71" max="71" width="33" customWidth="1"/>
    <col min="72" max="72" width="0.85546875" customWidth="1"/>
    <col min="73" max="73" width="4.28515625" customWidth="1"/>
    <col min="74" max="74" width="14.28515625" customWidth="1"/>
    <col min="75" max="75" width="33" customWidth="1"/>
    <col min="76" max="76" width="0.85546875" customWidth="1"/>
    <col min="77" max="77" width="4.28515625" customWidth="1"/>
    <col min="78" max="78" width="14.28515625" customWidth="1"/>
    <col min="79" max="79" width="32.85546875" customWidth="1"/>
    <col min="80" max="80" width="0.7109375" customWidth="1"/>
    <col min="81" max="81" width="4.28515625" customWidth="1"/>
    <col min="82" max="82" width="14.28515625" customWidth="1"/>
    <col min="83" max="83" width="32.85546875" customWidth="1"/>
    <col min="84" max="84" width="0.85546875" customWidth="1"/>
    <col min="85" max="85" width="4.28515625" customWidth="1"/>
    <col min="86" max="86" width="14.28515625" customWidth="1"/>
    <col min="87" max="87" width="32.85546875" customWidth="1"/>
    <col min="88" max="88" width="0.85546875" customWidth="1"/>
    <col min="89" max="89" width="4.28515625" customWidth="1"/>
    <col min="90" max="90" width="14.28515625" customWidth="1"/>
    <col min="91" max="91" width="32.85546875" customWidth="1"/>
    <col min="92" max="92" width="0.7109375" customWidth="1"/>
    <col min="93" max="93" width="4.28515625" customWidth="1"/>
    <col min="94" max="94" width="14.28515625" customWidth="1"/>
    <col min="95" max="95" width="32.85546875" customWidth="1"/>
    <col min="96" max="96" width="1.42578125" customWidth="1"/>
    <col min="97" max="97" width="4.28515625" customWidth="1"/>
    <col min="98" max="98" width="14.28515625" customWidth="1"/>
    <col min="99" max="99" width="32.85546875" customWidth="1"/>
    <col min="100" max="100" width="1.85546875" customWidth="1"/>
    <col min="101" max="101" width="4.28515625" customWidth="1"/>
    <col min="102" max="102" width="14.28515625" customWidth="1"/>
    <col min="103" max="103" width="32.85546875" customWidth="1"/>
    <col min="104" max="104" width="0.7109375" customWidth="1"/>
    <col min="105" max="105" width="4.28515625" customWidth="1"/>
    <col min="106" max="106" width="14.28515625" customWidth="1"/>
    <col min="107" max="107" width="32.85546875" customWidth="1"/>
  </cols>
  <sheetData>
    <row r="1" spans="1:107" x14ac:dyDescent="0.25">
      <c r="A1" s="64" t="s">
        <v>819</v>
      </c>
      <c r="B1" s="64"/>
      <c r="C1" s="64"/>
      <c r="E1" s="64" t="s">
        <v>861</v>
      </c>
      <c r="F1" s="64"/>
      <c r="G1" s="64"/>
      <c r="I1" s="64" t="s">
        <v>871</v>
      </c>
      <c r="J1" s="64"/>
      <c r="K1" s="64"/>
      <c r="M1" s="64" t="s">
        <v>884</v>
      </c>
      <c r="N1" s="64"/>
      <c r="O1" s="64"/>
      <c r="Q1" s="64" t="s">
        <v>889</v>
      </c>
      <c r="R1" s="64"/>
      <c r="S1" s="64"/>
      <c r="U1" s="64" t="s">
        <v>894</v>
      </c>
      <c r="V1" s="64"/>
      <c r="W1" s="64"/>
      <c r="Y1" s="64" t="s">
        <v>899</v>
      </c>
      <c r="Z1" s="64"/>
      <c r="AA1" s="64"/>
      <c r="AC1" s="64" t="s">
        <v>904</v>
      </c>
      <c r="AD1" s="64"/>
      <c r="AE1" s="64"/>
      <c r="AG1" s="64" t="s">
        <v>909</v>
      </c>
      <c r="AH1" s="64"/>
      <c r="AI1" s="64"/>
      <c r="AK1" s="64" t="s">
        <v>914</v>
      </c>
      <c r="AL1" s="64"/>
      <c r="AM1" s="64"/>
      <c r="AO1" s="64" t="s">
        <v>919</v>
      </c>
      <c r="AP1" s="64"/>
      <c r="AQ1" s="64"/>
      <c r="AS1" s="64" t="s">
        <v>924</v>
      </c>
      <c r="AT1" s="64"/>
      <c r="AU1" s="64"/>
      <c r="AW1" s="64" t="s">
        <v>926</v>
      </c>
      <c r="AX1" s="64"/>
      <c r="AY1" s="64"/>
      <c r="BA1" s="64" t="s">
        <v>931</v>
      </c>
      <c r="BB1" s="64"/>
      <c r="BC1" s="64"/>
      <c r="BE1" s="64" t="s">
        <v>956</v>
      </c>
      <c r="BF1" s="64"/>
      <c r="BG1" s="64"/>
      <c r="BI1" s="64" t="s">
        <v>961</v>
      </c>
      <c r="BJ1" s="64"/>
      <c r="BK1" s="64"/>
      <c r="BM1" s="64" t="s">
        <v>963</v>
      </c>
      <c r="BN1" s="64"/>
      <c r="BO1" s="64"/>
      <c r="BQ1" s="64" t="s">
        <v>972</v>
      </c>
      <c r="BR1" s="64"/>
      <c r="BS1" s="64"/>
      <c r="BU1" s="64" t="s">
        <v>973</v>
      </c>
      <c r="BV1" s="64"/>
      <c r="BW1" s="64"/>
      <c r="BY1" s="64" t="s">
        <v>978</v>
      </c>
      <c r="BZ1" s="64"/>
      <c r="CA1" s="64"/>
      <c r="CC1" s="64" t="s">
        <v>983</v>
      </c>
      <c r="CD1" s="64"/>
      <c r="CE1" s="64"/>
      <c r="CG1" s="64" t="s">
        <v>988</v>
      </c>
      <c r="CH1" s="64"/>
      <c r="CI1" s="64"/>
      <c r="CK1" s="64" t="s">
        <v>992</v>
      </c>
      <c r="CL1" s="64"/>
      <c r="CM1" s="64"/>
      <c r="CO1" s="64" t="s">
        <v>997</v>
      </c>
      <c r="CP1" s="64"/>
      <c r="CQ1" s="64"/>
      <c r="CS1" s="64" t="s">
        <v>999</v>
      </c>
      <c r="CT1" s="64"/>
      <c r="CU1" s="64"/>
      <c r="CW1" s="64" t="s">
        <v>1001</v>
      </c>
      <c r="CX1" s="64"/>
      <c r="CY1" s="64"/>
      <c r="DA1" s="64" t="s">
        <v>1003</v>
      </c>
      <c r="DB1" s="64"/>
      <c r="DC1" s="64"/>
    </row>
    <row r="2" spans="1:107" x14ac:dyDescent="0.25">
      <c r="A2" s="4" t="s">
        <v>820</v>
      </c>
      <c r="B2" s="4" t="s">
        <v>821</v>
      </c>
      <c r="C2" s="4" t="s">
        <v>822</v>
      </c>
      <c r="E2" s="4" t="s">
        <v>820</v>
      </c>
      <c r="F2" s="4" t="s">
        <v>821</v>
      </c>
      <c r="G2" s="4" t="s">
        <v>822</v>
      </c>
      <c r="I2" s="4" t="s">
        <v>820</v>
      </c>
      <c r="J2" s="4" t="s">
        <v>821</v>
      </c>
      <c r="K2" s="4" t="s">
        <v>822</v>
      </c>
      <c r="M2" s="4" t="s">
        <v>820</v>
      </c>
      <c r="N2" s="4" t="s">
        <v>821</v>
      </c>
      <c r="O2" s="4" t="s">
        <v>822</v>
      </c>
      <c r="Q2" s="4" t="s">
        <v>820</v>
      </c>
      <c r="R2" s="4" t="s">
        <v>821</v>
      </c>
      <c r="S2" s="4" t="s">
        <v>822</v>
      </c>
      <c r="U2" s="4" t="s">
        <v>820</v>
      </c>
      <c r="V2" s="4" t="s">
        <v>821</v>
      </c>
      <c r="W2" s="4" t="s">
        <v>822</v>
      </c>
      <c r="Y2" s="4" t="s">
        <v>820</v>
      </c>
      <c r="Z2" s="4" t="s">
        <v>821</v>
      </c>
      <c r="AA2" s="4" t="s">
        <v>822</v>
      </c>
      <c r="AC2" s="4" t="s">
        <v>820</v>
      </c>
      <c r="AD2" s="4" t="s">
        <v>821</v>
      </c>
      <c r="AE2" s="4" t="s">
        <v>822</v>
      </c>
      <c r="AG2" s="4" t="s">
        <v>820</v>
      </c>
      <c r="AH2" s="4" t="s">
        <v>821</v>
      </c>
      <c r="AI2" s="4" t="s">
        <v>822</v>
      </c>
      <c r="AK2" s="4" t="s">
        <v>820</v>
      </c>
      <c r="AL2" s="4" t="s">
        <v>821</v>
      </c>
      <c r="AM2" s="4" t="s">
        <v>822</v>
      </c>
      <c r="AO2" s="4" t="s">
        <v>820</v>
      </c>
      <c r="AP2" s="4" t="s">
        <v>821</v>
      </c>
      <c r="AQ2" s="4" t="s">
        <v>822</v>
      </c>
      <c r="AS2" s="4" t="s">
        <v>820</v>
      </c>
      <c r="AT2" s="4" t="s">
        <v>821</v>
      </c>
      <c r="AU2" s="4" t="s">
        <v>822</v>
      </c>
      <c r="AW2" s="4" t="s">
        <v>820</v>
      </c>
      <c r="AX2" s="4" t="s">
        <v>821</v>
      </c>
      <c r="AY2" s="4" t="s">
        <v>822</v>
      </c>
      <c r="BA2" s="4" t="s">
        <v>820</v>
      </c>
      <c r="BB2" s="4" t="s">
        <v>821</v>
      </c>
      <c r="BC2" s="4" t="s">
        <v>822</v>
      </c>
      <c r="BE2" s="4" t="s">
        <v>820</v>
      </c>
      <c r="BF2" s="4" t="s">
        <v>821</v>
      </c>
      <c r="BG2" s="4" t="s">
        <v>822</v>
      </c>
      <c r="BI2" s="4" t="s">
        <v>820</v>
      </c>
      <c r="BJ2" s="4" t="s">
        <v>821</v>
      </c>
      <c r="BK2" s="4" t="s">
        <v>822</v>
      </c>
      <c r="BM2" s="4" t="s">
        <v>820</v>
      </c>
      <c r="BN2" s="4" t="s">
        <v>821</v>
      </c>
      <c r="BO2" s="4" t="s">
        <v>822</v>
      </c>
      <c r="BQ2" s="4" t="s">
        <v>820</v>
      </c>
      <c r="BR2" s="4" t="s">
        <v>821</v>
      </c>
      <c r="BS2" s="4" t="s">
        <v>822</v>
      </c>
      <c r="BU2" s="4" t="s">
        <v>820</v>
      </c>
      <c r="BV2" s="4" t="s">
        <v>821</v>
      </c>
      <c r="BW2" s="4" t="s">
        <v>822</v>
      </c>
      <c r="BY2" s="4" t="s">
        <v>820</v>
      </c>
      <c r="BZ2" s="4" t="s">
        <v>821</v>
      </c>
      <c r="CA2" s="4" t="s">
        <v>822</v>
      </c>
      <c r="CC2" s="4" t="s">
        <v>820</v>
      </c>
      <c r="CD2" s="4" t="s">
        <v>821</v>
      </c>
      <c r="CE2" s="4" t="s">
        <v>822</v>
      </c>
      <c r="CG2" s="4" t="s">
        <v>820</v>
      </c>
      <c r="CH2" s="4" t="s">
        <v>821</v>
      </c>
      <c r="CI2" s="4" t="s">
        <v>822</v>
      </c>
      <c r="CK2" s="4" t="s">
        <v>820</v>
      </c>
      <c r="CL2" s="4" t="s">
        <v>821</v>
      </c>
      <c r="CM2" s="4" t="s">
        <v>822</v>
      </c>
      <c r="CO2" s="4" t="s">
        <v>820</v>
      </c>
      <c r="CP2" s="4" t="s">
        <v>821</v>
      </c>
      <c r="CQ2" s="4" t="s">
        <v>822</v>
      </c>
      <c r="CS2" s="4" t="s">
        <v>820</v>
      </c>
      <c r="CT2" s="4" t="s">
        <v>821</v>
      </c>
      <c r="CU2" s="4" t="s">
        <v>822</v>
      </c>
      <c r="CW2" s="4" t="s">
        <v>820</v>
      </c>
      <c r="CX2" s="4" t="s">
        <v>821</v>
      </c>
      <c r="CY2" s="4" t="s">
        <v>822</v>
      </c>
      <c r="DA2" s="4" t="s">
        <v>820</v>
      </c>
      <c r="DB2" s="4" t="s">
        <v>821</v>
      </c>
      <c r="DC2" s="4" t="s">
        <v>822</v>
      </c>
    </row>
    <row r="3" spans="1:107" x14ac:dyDescent="0.25">
      <c r="A3" s="5">
        <v>1</v>
      </c>
      <c r="B3" s="5" t="s">
        <v>823</v>
      </c>
      <c r="C3" s="6" t="s">
        <v>824</v>
      </c>
      <c r="E3" s="5">
        <v>1</v>
      </c>
      <c r="F3" s="5" t="s">
        <v>862</v>
      </c>
      <c r="G3" s="6" t="s">
        <v>824</v>
      </c>
      <c r="I3" s="5">
        <v>1</v>
      </c>
      <c r="J3" s="5" t="s">
        <v>862</v>
      </c>
      <c r="K3" s="6" t="s">
        <v>824</v>
      </c>
      <c r="M3" s="5">
        <v>1</v>
      </c>
      <c r="N3" s="5" t="s">
        <v>823</v>
      </c>
      <c r="O3" s="6" t="s">
        <v>824</v>
      </c>
      <c r="Q3" s="5">
        <v>1</v>
      </c>
      <c r="R3" s="5" t="s">
        <v>823</v>
      </c>
      <c r="S3" s="6" t="s">
        <v>824</v>
      </c>
      <c r="U3" s="5">
        <v>1</v>
      </c>
      <c r="V3" s="5" t="s">
        <v>823</v>
      </c>
      <c r="W3" s="6" t="s">
        <v>824</v>
      </c>
      <c r="Y3" s="5">
        <v>1</v>
      </c>
      <c r="Z3" s="5" t="s">
        <v>862</v>
      </c>
      <c r="AA3" s="6" t="s">
        <v>824</v>
      </c>
      <c r="AC3" s="5">
        <v>1</v>
      </c>
      <c r="AD3" s="5" t="s">
        <v>862</v>
      </c>
      <c r="AE3" s="6" t="s">
        <v>824</v>
      </c>
      <c r="AG3" s="5">
        <v>1</v>
      </c>
      <c r="AH3" s="5" t="s">
        <v>823</v>
      </c>
      <c r="AI3" s="6" t="s">
        <v>824</v>
      </c>
      <c r="AK3" s="5">
        <v>1</v>
      </c>
      <c r="AL3" s="5" t="s">
        <v>823</v>
      </c>
      <c r="AM3" s="6" t="s">
        <v>824</v>
      </c>
      <c r="AO3" s="5">
        <v>1</v>
      </c>
      <c r="AP3" s="5" t="s">
        <v>823</v>
      </c>
      <c r="AQ3" s="6" t="s">
        <v>824</v>
      </c>
      <c r="AS3" s="5">
        <v>1</v>
      </c>
      <c r="AT3" s="5" t="s">
        <v>823</v>
      </c>
      <c r="AU3" s="6" t="s">
        <v>824</v>
      </c>
      <c r="AW3" s="5">
        <v>1</v>
      </c>
      <c r="AX3" s="5" t="s">
        <v>862</v>
      </c>
      <c r="AY3" s="6" t="s">
        <v>824</v>
      </c>
      <c r="BA3" s="5">
        <v>1</v>
      </c>
      <c r="BB3" s="5" t="s">
        <v>862</v>
      </c>
      <c r="BC3" s="6" t="s">
        <v>824</v>
      </c>
      <c r="BE3" s="5">
        <v>1</v>
      </c>
      <c r="BF3" s="5" t="s">
        <v>862</v>
      </c>
      <c r="BG3" s="6" t="s">
        <v>824</v>
      </c>
      <c r="BI3" s="5">
        <v>1</v>
      </c>
      <c r="BJ3" s="5" t="s">
        <v>862</v>
      </c>
      <c r="BK3" s="6" t="s">
        <v>824</v>
      </c>
      <c r="BM3" s="5">
        <v>1</v>
      </c>
      <c r="BN3" s="5" t="s">
        <v>823</v>
      </c>
      <c r="BO3" s="6" t="s">
        <v>824</v>
      </c>
      <c r="BQ3" s="5">
        <v>1</v>
      </c>
      <c r="BR3" s="5" t="s">
        <v>823</v>
      </c>
      <c r="BS3" s="6" t="s">
        <v>824</v>
      </c>
      <c r="BU3" s="5">
        <v>1</v>
      </c>
      <c r="BV3" s="5" t="s">
        <v>823</v>
      </c>
      <c r="BW3" s="6" t="s">
        <v>824</v>
      </c>
      <c r="BY3" s="5">
        <v>1</v>
      </c>
      <c r="BZ3" s="5" t="s">
        <v>823</v>
      </c>
      <c r="CA3" s="6" t="s">
        <v>824</v>
      </c>
      <c r="CC3" s="5">
        <v>1</v>
      </c>
      <c r="CD3" s="5" t="s">
        <v>823</v>
      </c>
      <c r="CE3" s="6" t="s">
        <v>824</v>
      </c>
      <c r="CG3" s="5">
        <v>1</v>
      </c>
      <c r="CH3" s="5" t="s">
        <v>823</v>
      </c>
      <c r="CI3" s="6" t="s">
        <v>824</v>
      </c>
      <c r="CK3" s="5">
        <v>1</v>
      </c>
      <c r="CL3" s="5" t="s">
        <v>823</v>
      </c>
      <c r="CM3" s="6" t="s">
        <v>824</v>
      </c>
      <c r="CO3" s="5">
        <v>1</v>
      </c>
      <c r="CP3" s="5" t="s">
        <v>823</v>
      </c>
      <c r="CQ3" s="6" t="s">
        <v>824</v>
      </c>
      <c r="CS3" s="5">
        <v>1</v>
      </c>
      <c r="CT3" s="5" t="s">
        <v>862</v>
      </c>
      <c r="CU3" s="6" t="s">
        <v>824</v>
      </c>
      <c r="CW3" s="5">
        <v>1</v>
      </c>
      <c r="CX3" s="5" t="s">
        <v>862</v>
      </c>
      <c r="CY3" s="6" t="s">
        <v>824</v>
      </c>
      <c r="DA3" s="5">
        <v>1</v>
      </c>
      <c r="DB3" s="5" t="s">
        <v>862</v>
      </c>
      <c r="DC3" s="6" t="s">
        <v>824</v>
      </c>
    </row>
    <row r="4" spans="1:107" x14ac:dyDescent="0.25">
      <c r="A4" s="5">
        <v>1</v>
      </c>
      <c r="B4" s="7" t="s">
        <v>825</v>
      </c>
      <c r="C4" s="6" t="s">
        <v>826</v>
      </c>
      <c r="E4" s="5">
        <v>1</v>
      </c>
      <c r="F4" s="7" t="s">
        <v>825</v>
      </c>
      <c r="G4" s="6" t="s">
        <v>826</v>
      </c>
      <c r="I4" s="5">
        <v>1</v>
      </c>
      <c r="J4" s="7" t="s">
        <v>825</v>
      </c>
      <c r="K4" s="6" t="s">
        <v>826</v>
      </c>
      <c r="M4" s="5">
        <v>1</v>
      </c>
      <c r="N4" s="7" t="s">
        <v>825</v>
      </c>
      <c r="O4" s="6" t="s">
        <v>826</v>
      </c>
      <c r="Q4" s="5">
        <v>1</v>
      </c>
      <c r="R4" s="7" t="s">
        <v>825</v>
      </c>
      <c r="S4" s="6" t="s">
        <v>826</v>
      </c>
      <c r="U4" s="5">
        <v>1</v>
      </c>
      <c r="V4" s="7" t="s">
        <v>825</v>
      </c>
      <c r="W4" s="6" t="s">
        <v>826</v>
      </c>
      <c r="Y4" s="5">
        <v>1</v>
      </c>
      <c r="Z4" s="7" t="s">
        <v>825</v>
      </c>
      <c r="AA4" s="6" t="s">
        <v>826</v>
      </c>
      <c r="AC4" s="5">
        <v>1</v>
      </c>
      <c r="AD4" s="7" t="s">
        <v>825</v>
      </c>
      <c r="AE4" s="6" t="s">
        <v>826</v>
      </c>
      <c r="AG4" s="5">
        <v>1</v>
      </c>
      <c r="AH4" s="7" t="s">
        <v>825</v>
      </c>
      <c r="AI4" s="6" t="s">
        <v>826</v>
      </c>
      <c r="AK4" s="5">
        <v>1</v>
      </c>
      <c r="AL4" s="7" t="s">
        <v>825</v>
      </c>
      <c r="AM4" s="6" t="s">
        <v>826</v>
      </c>
      <c r="AO4" s="5">
        <v>1</v>
      </c>
      <c r="AP4" s="7" t="s">
        <v>825</v>
      </c>
      <c r="AQ4" s="6" t="s">
        <v>826</v>
      </c>
      <c r="AS4" s="5">
        <v>1</v>
      </c>
      <c r="AT4" s="7" t="s">
        <v>825</v>
      </c>
      <c r="AU4" s="6" t="s">
        <v>826</v>
      </c>
      <c r="AW4" s="5">
        <v>1</v>
      </c>
      <c r="AX4" s="7" t="s">
        <v>825</v>
      </c>
      <c r="AY4" s="6" t="s">
        <v>826</v>
      </c>
      <c r="BA4" s="5">
        <v>1</v>
      </c>
      <c r="BB4" s="7" t="s">
        <v>825</v>
      </c>
      <c r="BC4" s="6" t="s">
        <v>826</v>
      </c>
      <c r="BE4" s="5">
        <v>1</v>
      </c>
      <c r="BF4" s="7" t="s">
        <v>825</v>
      </c>
      <c r="BG4" s="6" t="s">
        <v>826</v>
      </c>
      <c r="BI4" s="5">
        <v>1</v>
      </c>
      <c r="BJ4" s="7" t="s">
        <v>825</v>
      </c>
      <c r="BK4" s="6" t="s">
        <v>826</v>
      </c>
      <c r="BM4" s="5">
        <v>1</v>
      </c>
      <c r="BN4" s="7" t="s">
        <v>825</v>
      </c>
      <c r="BO4" s="6" t="s">
        <v>826</v>
      </c>
      <c r="BQ4" s="5">
        <v>1</v>
      </c>
      <c r="BR4" s="7" t="s">
        <v>825</v>
      </c>
      <c r="BS4" s="6" t="s">
        <v>826</v>
      </c>
      <c r="BU4" s="5">
        <v>1</v>
      </c>
      <c r="BV4" s="7" t="s">
        <v>825</v>
      </c>
      <c r="BW4" s="6" t="s">
        <v>826</v>
      </c>
      <c r="BY4" s="5">
        <v>1</v>
      </c>
      <c r="BZ4" s="7" t="s">
        <v>825</v>
      </c>
      <c r="CA4" s="6" t="s">
        <v>826</v>
      </c>
      <c r="CC4" s="5">
        <v>1</v>
      </c>
      <c r="CD4" s="7" t="s">
        <v>825</v>
      </c>
      <c r="CE4" s="6" t="s">
        <v>826</v>
      </c>
      <c r="CG4" s="5">
        <v>1</v>
      </c>
      <c r="CH4" s="7" t="s">
        <v>825</v>
      </c>
      <c r="CI4" s="6" t="s">
        <v>826</v>
      </c>
      <c r="CK4" s="5">
        <v>1</v>
      </c>
      <c r="CL4" s="7" t="s">
        <v>825</v>
      </c>
      <c r="CM4" s="6" t="s">
        <v>826</v>
      </c>
      <c r="CO4" s="5">
        <v>1</v>
      </c>
      <c r="CP4" s="7" t="s">
        <v>825</v>
      </c>
      <c r="CQ4" s="6" t="s">
        <v>826</v>
      </c>
      <c r="CS4" s="5">
        <v>1</v>
      </c>
      <c r="CT4" s="7" t="s">
        <v>825</v>
      </c>
      <c r="CU4" s="6" t="s">
        <v>826</v>
      </c>
      <c r="CW4" s="5">
        <v>1</v>
      </c>
      <c r="CX4" s="7" t="s">
        <v>825</v>
      </c>
      <c r="CY4" s="6" t="s">
        <v>826</v>
      </c>
      <c r="DA4" s="5">
        <v>1</v>
      </c>
      <c r="DB4" s="7" t="s">
        <v>825</v>
      </c>
      <c r="DC4" s="6" t="s">
        <v>826</v>
      </c>
    </row>
    <row r="5" spans="1:107" x14ac:dyDescent="0.25">
      <c r="A5" s="5">
        <v>2</v>
      </c>
      <c r="B5" s="5" t="s">
        <v>827</v>
      </c>
      <c r="C5" s="6" t="s">
        <v>828</v>
      </c>
      <c r="E5" s="5">
        <v>2</v>
      </c>
      <c r="F5" s="5" t="s">
        <v>827</v>
      </c>
      <c r="G5" s="6" t="s">
        <v>828</v>
      </c>
      <c r="I5" s="5">
        <v>2</v>
      </c>
      <c r="J5" s="5" t="s">
        <v>827</v>
      </c>
      <c r="K5" s="6" t="s">
        <v>828</v>
      </c>
      <c r="M5" s="5">
        <v>2</v>
      </c>
      <c r="N5" s="5" t="s">
        <v>827</v>
      </c>
      <c r="O5" s="6" t="s">
        <v>828</v>
      </c>
      <c r="Q5" s="5">
        <v>2</v>
      </c>
      <c r="R5" s="5" t="s">
        <v>827</v>
      </c>
      <c r="S5" s="6" t="s">
        <v>828</v>
      </c>
      <c r="U5" s="5">
        <v>2</v>
      </c>
      <c r="V5" s="5" t="s">
        <v>827</v>
      </c>
      <c r="W5" s="6" t="s">
        <v>828</v>
      </c>
      <c r="Y5" s="5">
        <v>2</v>
      </c>
      <c r="Z5" s="5" t="s">
        <v>827</v>
      </c>
      <c r="AA5" s="6" t="s">
        <v>828</v>
      </c>
      <c r="AC5" s="5">
        <v>2</v>
      </c>
      <c r="AD5" s="5" t="s">
        <v>827</v>
      </c>
      <c r="AE5" s="6" t="s">
        <v>828</v>
      </c>
      <c r="AG5" s="5">
        <v>2</v>
      </c>
      <c r="AH5" s="5" t="s">
        <v>827</v>
      </c>
      <c r="AI5" s="6" t="s">
        <v>828</v>
      </c>
      <c r="AK5" s="5">
        <v>2</v>
      </c>
      <c r="AL5" s="5" t="s">
        <v>827</v>
      </c>
      <c r="AM5" s="6" t="s">
        <v>828</v>
      </c>
      <c r="AO5" s="5">
        <v>2</v>
      </c>
      <c r="AP5" s="5" t="s">
        <v>827</v>
      </c>
      <c r="AQ5" s="6" t="s">
        <v>828</v>
      </c>
      <c r="AS5" s="5">
        <v>2</v>
      </c>
      <c r="AT5" s="5" t="s">
        <v>827</v>
      </c>
      <c r="AU5" s="6" t="s">
        <v>828</v>
      </c>
      <c r="AW5" s="5">
        <v>2</v>
      </c>
      <c r="AX5" s="5" t="s">
        <v>827</v>
      </c>
      <c r="AY5" s="6" t="s">
        <v>828</v>
      </c>
      <c r="BA5" s="5">
        <v>2</v>
      </c>
      <c r="BB5" s="5" t="s">
        <v>827</v>
      </c>
      <c r="BC5" s="6" t="s">
        <v>828</v>
      </c>
      <c r="BE5" s="5">
        <v>2</v>
      </c>
      <c r="BF5" s="5" t="s">
        <v>827</v>
      </c>
      <c r="BG5" s="6" t="s">
        <v>828</v>
      </c>
      <c r="BI5" s="5">
        <v>2</v>
      </c>
      <c r="BJ5" s="5" t="s">
        <v>827</v>
      </c>
      <c r="BK5" s="6" t="s">
        <v>828</v>
      </c>
      <c r="BM5" s="5">
        <v>2</v>
      </c>
      <c r="BN5" s="5" t="s">
        <v>827</v>
      </c>
      <c r="BO5" s="6" t="s">
        <v>828</v>
      </c>
      <c r="BQ5" s="5">
        <v>2</v>
      </c>
      <c r="BR5" s="5" t="s">
        <v>827</v>
      </c>
      <c r="BS5" s="6" t="s">
        <v>828</v>
      </c>
      <c r="BU5" s="5">
        <v>2</v>
      </c>
      <c r="BV5" s="5" t="s">
        <v>827</v>
      </c>
      <c r="BW5" s="6" t="s">
        <v>828</v>
      </c>
      <c r="BY5" s="5">
        <v>2</v>
      </c>
      <c r="BZ5" s="5" t="s">
        <v>827</v>
      </c>
      <c r="CA5" s="6" t="s">
        <v>828</v>
      </c>
      <c r="CC5" s="5">
        <v>2</v>
      </c>
      <c r="CD5" s="5" t="s">
        <v>827</v>
      </c>
      <c r="CE5" s="6" t="s">
        <v>828</v>
      </c>
      <c r="CG5" s="5">
        <v>2</v>
      </c>
      <c r="CH5" s="5" t="s">
        <v>827</v>
      </c>
      <c r="CI5" s="6" t="s">
        <v>828</v>
      </c>
      <c r="CK5" s="5">
        <v>2</v>
      </c>
      <c r="CL5" s="5" t="s">
        <v>827</v>
      </c>
      <c r="CM5" s="6" t="s">
        <v>828</v>
      </c>
      <c r="CO5" s="5">
        <v>2</v>
      </c>
      <c r="CP5" s="5" t="s">
        <v>827</v>
      </c>
      <c r="CQ5" s="6" t="s">
        <v>828</v>
      </c>
      <c r="CS5" s="5">
        <v>2</v>
      </c>
      <c r="CT5" s="5" t="s">
        <v>827</v>
      </c>
      <c r="CU5" s="6" t="s">
        <v>828</v>
      </c>
      <c r="CW5" s="5">
        <v>2</v>
      </c>
      <c r="CX5" s="5" t="s">
        <v>827</v>
      </c>
      <c r="CY5" s="6" t="s">
        <v>828</v>
      </c>
      <c r="DA5" s="5">
        <v>2</v>
      </c>
      <c r="DB5" s="5" t="s">
        <v>827</v>
      </c>
      <c r="DC5" s="6" t="s">
        <v>828</v>
      </c>
    </row>
    <row r="6" spans="1:107" x14ac:dyDescent="0.25">
      <c r="A6" s="5">
        <v>1</v>
      </c>
      <c r="B6" s="5" t="s">
        <v>829</v>
      </c>
      <c r="C6" s="6" t="s">
        <v>830</v>
      </c>
      <c r="E6" s="5">
        <v>1</v>
      </c>
      <c r="F6" s="5" t="s">
        <v>863</v>
      </c>
      <c r="G6" s="6" t="s">
        <v>864</v>
      </c>
      <c r="I6" s="5">
        <v>1</v>
      </c>
      <c r="J6" s="5" t="s">
        <v>863</v>
      </c>
      <c r="K6" s="6" t="s">
        <v>864</v>
      </c>
      <c r="M6" s="5">
        <v>1</v>
      </c>
      <c r="N6" s="5" t="s">
        <v>863</v>
      </c>
      <c r="O6" s="6" t="s">
        <v>864</v>
      </c>
      <c r="Q6" s="5">
        <v>1</v>
      </c>
      <c r="R6" s="5" t="s">
        <v>863</v>
      </c>
      <c r="S6" s="6" t="s">
        <v>864</v>
      </c>
      <c r="U6" s="5">
        <v>1</v>
      </c>
      <c r="V6" s="5" t="s">
        <v>829</v>
      </c>
      <c r="W6" s="6" t="s">
        <v>830</v>
      </c>
      <c r="Y6" s="5">
        <v>1</v>
      </c>
      <c r="Z6" s="5" t="s">
        <v>863</v>
      </c>
      <c r="AA6" s="6" t="s">
        <v>864</v>
      </c>
      <c r="AC6" s="5">
        <v>1</v>
      </c>
      <c r="AD6" s="5" t="s">
        <v>863</v>
      </c>
      <c r="AE6" s="6" t="s">
        <v>864</v>
      </c>
      <c r="AG6" s="5">
        <v>1</v>
      </c>
      <c r="AH6" s="5" t="s">
        <v>863</v>
      </c>
      <c r="AI6" s="6" t="s">
        <v>864</v>
      </c>
      <c r="AK6" s="5">
        <v>1</v>
      </c>
      <c r="AL6" s="5" t="s">
        <v>863</v>
      </c>
      <c r="AM6" s="6" t="s">
        <v>864</v>
      </c>
      <c r="AO6" s="5">
        <v>1</v>
      </c>
      <c r="AP6" s="5" t="s">
        <v>829</v>
      </c>
      <c r="AQ6" s="6" t="s">
        <v>830</v>
      </c>
      <c r="AS6" s="5">
        <v>1</v>
      </c>
      <c r="AT6" s="5" t="s">
        <v>829</v>
      </c>
      <c r="AU6" s="6" t="s">
        <v>830</v>
      </c>
      <c r="AW6" s="5">
        <v>1</v>
      </c>
      <c r="AX6" s="5" t="s">
        <v>829</v>
      </c>
      <c r="AY6" s="6" t="s">
        <v>830</v>
      </c>
      <c r="BA6" s="5">
        <v>1</v>
      </c>
      <c r="BB6" s="5" t="s">
        <v>829</v>
      </c>
      <c r="BC6" s="6" t="s">
        <v>830</v>
      </c>
      <c r="BE6" s="5">
        <v>1</v>
      </c>
      <c r="BF6" s="5" t="s">
        <v>829</v>
      </c>
      <c r="BG6" s="6" t="s">
        <v>830</v>
      </c>
      <c r="BI6" s="5">
        <v>1</v>
      </c>
      <c r="BJ6" s="5" t="s">
        <v>829</v>
      </c>
      <c r="BK6" s="6" t="s">
        <v>830</v>
      </c>
      <c r="BM6" s="5">
        <v>1</v>
      </c>
      <c r="BN6" s="5" t="s">
        <v>863</v>
      </c>
      <c r="BO6" s="6" t="s">
        <v>864</v>
      </c>
      <c r="BQ6" s="5">
        <v>1</v>
      </c>
      <c r="BR6" s="5" t="s">
        <v>863</v>
      </c>
      <c r="BS6" s="6" t="s">
        <v>864</v>
      </c>
      <c r="BU6" s="5">
        <v>1</v>
      </c>
      <c r="BV6" s="5" t="s">
        <v>829</v>
      </c>
      <c r="BW6" s="6" t="s">
        <v>830</v>
      </c>
      <c r="BY6" s="5">
        <v>1</v>
      </c>
      <c r="BZ6" s="5" t="s">
        <v>829</v>
      </c>
      <c r="CA6" s="6" t="s">
        <v>830</v>
      </c>
      <c r="CC6" s="5">
        <v>1</v>
      </c>
      <c r="CD6" s="5" t="s">
        <v>829</v>
      </c>
      <c r="CE6" s="6" t="s">
        <v>830</v>
      </c>
      <c r="CG6" s="5">
        <v>1</v>
      </c>
      <c r="CH6" s="5" t="s">
        <v>863</v>
      </c>
      <c r="CI6" s="6" t="s">
        <v>864</v>
      </c>
      <c r="CK6" s="5">
        <v>1</v>
      </c>
      <c r="CL6" s="5" t="s">
        <v>863</v>
      </c>
      <c r="CM6" s="6" t="s">
        <v>864</v>
      </c>
      <c r="CO6" s="5">
        <v>1</v>
      </c>
      <c r="CP6" s="5" t="s">
        <v>829</v>
      </c>
      <c r="CQ6" s="6" t="s">
        <v>830</v>
      </c>
      <c r="CS6" s="5">
        <v>1</v>
      </c>
      <c r="CT6" s="5" t="s">
        <v>829</v>
      </c>
      <c r="CU6" s="6" t="s">
        <v>830</v>
      </c>
      <c r="CW6" s="5">
        <v>1</v>
      </c>
      <c r="CX6" s="5" t="s">
        <v>829</v>
      </c>
      <c r="CY6" s="6" t="s">
        <v>830</v>
      </c>
      <c r="DA6" s="5">
        <v>1</v>
      </c>
      <c r="DB6" s="5" t="s">
        <v>829</v>
      </c>
      <c r="DC6" s="6" t="s">
        <v>830</v>
      </c>
    </row>
    <row r="7" spans="1:107" x14ac:dyDescent="0.25">
      <c r="A7" s="5">
        <v>1</v>
      </c>
      <c r="B7" s="5" t="s">
        <v>831</v>
      </c>
      <c r="C7" s="6" t="s">
        <v>832</v>
      </c>
      <c r="E7" s="5">
        <v>1</v>
      </c>
      <c r="F7" s="5" t="s">
        <v>831</v>
      </c>
      <c r="G7" s="6" t="s">
        <v>832</v>
      </c>
      <c r="I7" s="5">
        <v>1</v>
      </c>
      <c r="J7" s="5" t="s">
        <v>831</v>
      </c>
      <c r="K7" s="6" t="s">
        <v>832</v>
      </c>
      <c r="M7" s="5">
        <v>1</v>
      </c>
      <c r="N7" s="5" t="s">
        <v>831</v>
      </c>
      <c r="O7" s="6" t="s">
        <v>832</v>
      </c>
      <c r="Q7" s="5">
        <v>1</v>
      </c>
      <c r="R7" s="5" t="s">
        <v>831</v>
      </c>
      <c r="S7" s="6" t="s">
        <v>832</v>
      </c>
      <c r="U7" s="5">
        <v>1</v>
      </c>
      <c r="V7" s="5" t="s">
        <v>831</v>
      </c>
      <c r="W7" s="6" t="s">
        <v>832</v>
      </c>
      <c r="Y7" s="5">
        <v>1</v>
      </c>
      <c r="Z7" s="5" t="s">
        <v>831</v>
      </c>
      <c r="AA7" s="6" t="s">
        <v>832</v>
      </c>
      <c r="AC7" s="5">
        <v>1</v>
      </c>
      <c r="AD7" s="5" t="s">
        <v>831</v>
      </c>
      <c r="AE7" s="6" t="s">
        <v>832</v>
      </c>
      <c r="AG7" s="5">
        <v>1</v>
      </c>
      <c r="AH7" s="5" t="s">
        <v>831</v>
      </c>
      <c r="AI7" s="6" t="s">
        <v>832</v>
      </c>
      <c r="AK7" s="5">
        <v>1</v>
      </c>
      <c r="AL7" s="5" t="s">
        <v>831</v>
      </c>
      <c r="AM7" s="6" t="s">
        <v>832</v>
      </c>
      <c r="AO7" s="5">
        <v>1</v>
      </c>
      <c r="AP7" s="5" t="s">
        <v>831</v>
      </c>
      <c r="AQ7" s="6" t="s">
        <v>832</v>
      </c>
      <c r="AS7" s="5">
        <v>1</v>
      </c>
      <c r="AT7" s="5" t="s">
        <v>831</v>
      </c>
      <c r="AU7" s="6" t="s">
        <v>832</v>
      </c>
      <c r="AW7" s="5">
        <v>1</v>
      </c>
      <c r="AX7" s="5" t="s">
        <v>831</v>
      </c>
      <c r="AY7" s="6" t="s">
        <v>832</v>
      </c>
      <c r="BA7" s="5">
        <v>1</v>
      </c>
      <c r="BB7" s="5" t="s">
        <v>831</v>
      </c>
      <c r="BC7" s="6" t="s">
        <v>832</v>
      </c>
      <c r="BE7" s="5">
        <v>1</v>
      </c>
      <c r="BF7" s="5" t="s">
        <v>831</v>
      </c>
      <c r="BG7" s="6" t="s">
        <v>832</v>
      </c>
      <c r="BI7" s="5">
        <v>1</v>
      </c>
      <c r="BJ7" s="5" t="s">
        <v>831</v>
      </c>
      <c r="BK7" s="6" t="s">
        <v>832</v>
      </c>
      <c r="BM7" s="5">
        <v>1</v>
      </c>
      <c r="BN7" s="5" t="s">
        <v>831</v>
      </c>
      <c r="BO7" s="6" t="s">
        <v>832</v>
      </c>
      <c r="BQ7" s="5">
        <v>1</v>
      </c>
      <c r="BR7" s="5" t="s">
        <v>831</v>
      </c>
      <c r="BS7" s="6" t="s">
        <v>832</v>
      </c>
      <c r="BU7" s="5">
        <v>1</v>
      </c>
      <c r="BV7" s="5" t="s">
        <v>831</v>
      </c>
      <c r="BW7" s="6" t="s">
        <v>832</v>
      </c>
      <c r="BY7" s="5">
        <v>1</v>
      </c>
      <c r="BZ7" s="5" t="s">
        <v>831</v>
      </c>
      <c r="CA7" s="6" t="s">
        <v>832</v>
      </c>
      <c r="CC7" s="5">
        <v>1</v>
      </c>
      <c r="CD7" s="5" t="s">
        <v>831</v>
      </c>
      <c r="CE7" s="6" t="s">
        <v>832</v>
      </c>
      <c r="CG7" s="5">
        <v>1</v>
      </c>
      <c r="CH7" s="5" t="s">
        <v>831</v>
      </c>
      <c r="CI7" s="6" t="s">
        <v>832</v>
      </c>
      <c r="CK7" s="5">
        <v>1</v>
      </c>
      <c r="CL7" s="5" t="s">
        <v>831</v>
      </c>
      <c r="CM7" s="6" t="s">
        <v>832</v>
      </c>
      <c r="CO7" s="5">
        <v>1</v>
      </c>
      <c r="CP7" s="5" t="s">
        <v>831</v>
      </c>
      <c r="CQ7" s="6" t="s">
        <v>832</v>
      </c>
      <c r="CS7" s="5">
        <v>1</v>
      </c>
      <c r="CT7" s="5" t="s">
        <v>831</v>
      </c>
      <c r="CU7" s="6" t="s">
        <v>832</v>
      </c>
      <c r="CW7" s="5">
        <v>1</v>
      </c>
      <c r="CX7" s="5" t="s">
        <v>831</v>
      </c>
      <c r="CY7" s="6" t="s">
        <v>832</v>
      </c>
      <c r="DA7" s="5">
        <v>1</v>
      </c>
      <c r="DB7" s="5" t="s">
        <v>831</v>
      </c>
      <c r="DC7" s="6" t="s">
        <v>832</v>
      </c>
    </row>
    <row r="8" spans="1:107" x14ac:dyDescent="0.25">
      <c r="A8" s="5">
        <v>1</v>
      </c>
      <c r="B8" s="5" t="s">
        <v>833</v>
      </c>
      <c r="C8" s="6" t="s">
        <v>834</v>
      </c>
      <c r="E8" s="5">
        <v>1</v>
      </c>
      <c r="F8" s="5" t="s">
        <v>833</v>
      </c>
      <c r="G8" s="6" t="s">
        <v>834</v>
      </c>
      <c r="I8" s="5">
        <v>1</v>
      </c>
      <c r="J8" s="5" t="s">
        <v>833</v>
      </c>
      <c r="K8" s="6" t="s">
        <v>834</v>
      </c>
      <c r="M8" s="5">
        <v>1</v>
      </c>
      <c r="N8" s="5" t="s">
        <v>833</v>
      </c>
      <c r="O8" s="6" t="s">
        <v>834</v>
      </c>
      <c r="Q8" s="5">
        <v>1</v>
      </c>
      <c r="R8" s="5" t="s">
        <v>833</v>
      </c>
      <c r="S8" s="6" t="s">
        <v>834</v>
      </c>
      <c r="U8" s="5">
        <v>1</v>
      </c>
      <c r="V8" s="5" t="s">
        <v>833</v>
      </c>
      <c r="W8" s="6" t="s">
        <v>834</v>
      </c>
      <c r="Y8" s="5">
        <v>1</v>
      </c>
      <c r="Z8" s="5" t="s">
        <v>833</v>
      </c>
      <c r="AA8" s="6" t="s">
        <v>834</v>
      </c>
      <c r="AC8" s="5">
        <v>1</v>
      </c>
      <c r="AD8" s="5" t="s">
        <v>833</v>
      </c>
      <c r="AE8" s="6" t="s">
        <v>834</v>
      </c>
      <c r="AG8" s="5">
        <v>1</v>
      </c>
      <c r="AH8" s="5" t="s">
        <v>833</v>
      </c>
      <c r="AI8" s="6" t="s">
        <v>834</v>
      </c>
      <c r="AK8" s="5">
        <v>1</v>
      </c>
      <c r="AL8" s="5" t="s">
        <v>833</v>
      </c>
      <c r="AM8" s="6" t="s">
        <v>834</v>
      </c>
      <c r="AO8" s="5">
        <v>1</v>
      </c>
      <c r="AP8" s="5" t="s">
        <v>833</v>
      </c>
      <c r="AQ8" s="6" t="s">
        <v>834</v>
      </c>
      <c r="AS8" s="5">
        <v>1</v>
      </c>
      <c r="AT8" s="5" t="s">
        <v>833</v>
      </c>
      <c r="AU8" s="6" t="s">
        <v>834</v>
      </c>
      <c r="AW8" s="5">
        <v>1</v>
      </c>
      <c r="AX8" s="5" t="s">
        <v>833</v>
      </c>
      <c r="AY8" s="6" t="s">
        <v>834</v>
      </c>
      <c r="BA8" s="5">
        <v>1</v>
      </c>
      <c r="BB8" s="5" t="s">
        <v>833</v>
      </c>
      <c r="BC8" s="6" t="s">
        <v>834</v>
      </c>
      <c r="BE8" s="5">
        <v>1</v>
      </c>
      <c r="BF8" s="5" t="s">
        <v>833</v>
      </c>
      <c r="BG8" s="6" t="s">
        <v>834</v>
      </c>
      <c r="BI8" s="5">
        <v>1</v>
      </c>
      <c r="BJ8" s="5" t="s">
        <v>833</v>
      </c>
      <c r="BK8" s="6" t="s">
        <v>834</v>
      </c>
      <c r="BM8" s="5">
        <v>1</v>
      </c>
      <c r="BN8" s="5" t="s">
        <v>833</v>
      </c>
      <c r="BO8" s="6" t="s">
        <v>834</v>
      </c>
      <c r="BQ8" s="5">
        <v>1</v>
      </c>
      <c r="BR8" s="5" t="s">
        <v>833</v>
      </c>
      <c r="BS8" s="6" t="s">
        <v>834</v>
      </c>
      <c r="BU8" s="5">
        <v>1</v>
      </c>
      <c r="BV8" s="5" t="s">
        <v>833</v>
      </c>
      <c r="BW8" s="6" t="s">
        <v>834</v>
      </c>
      <c r="BY8" s="5">
        <v>1</v>
      </c>
      <c r="BZ8" s="5" t="s">
        <v>833</v>
      </c>
      <c r="CA8" s="6" t="s">
        <v>834</v>
      </c>
      <c r="CC8" s="5">
        <v>1</v>
      </c>
      <c r="CD8" s="5" t="s">
        <v>833</v>
      </c>
      <c r="CE8" s="6" t="s">
        <v>834</v>
      </c>
      <c r="CG8" s="5">
        <v>1</v>
      </c>
      <c r="CH8" s="5" t="s">
        <v>833</v>
      </c>
      <c r="CI8" s="6" t="s">
        <v>834</v>
      </c>
      <c r="CK8" s="5">
        <v>1</v>
      </c>
      <c r="CL8" s="5" t="s">
        <v>833</v>
      </c>
      <c r="CM8" s="6" t="s">
        <v>834</v>
      </c>
      <c r="CO8" s="5">
        <v>1</v>
      </c>
      <c r="CP8" s="5" t="s">
        <v>833</v>
      </c>
      <c r="CQ8" s="6" t="s">
        <v>834</v>
      </c>
      <c r="CS8" s="5">
        <v>1</v>
      </c>
      <c r="CT8" s="5" t="s">
        <v>833</v>
      </c>
      <c r="CU8" s="6" t="s">
        <v>834</v>
      </c>
      <c r="CW8" s="5">
        <v>1</v>
      </c>
      <c r="CX8" s="5" t="s">
        <v>833</v>
      </c>
      <c r="CY8" s="6" t="s">
        <v>834</v>
      </c>
      <c r="DA8" s="5">
        <v>1</v>
      </c>
      <c r="DB8" s="5" t="s">
        <v>833</v>
      </c>
      <c r="DC8" s="6" t="s">
        <v>834</v>
      </c>
    </row>
    <row r="9" spans="1:107" x14ac:dyDescent="0.25">
      <c r="A9" s="5">
        <v>1</v>
      </c>
      <c r="B9" s="5" t="s">
        <v>835</v>
      </c>
      <c r="C9" s="6" t="s">
        <v>836</v>
      </c>
      <c r="E9" s="5">
        <v>1</v>
      </c>
      <c r="F9" s="5" t="s">
        <v>835</v>
      </c>
      <c r="G9" s="6" t="s">
        <v>836</v>
      </c>
      <c r="I9" s="5">
        <v>1</v>
      </c>
      <c r="J9" s="5" t="s">
        <v>835</v>
      </c>
      <c r="K9" s="6" t="s">
        <v>836</v>
      </c>
      <c r="M9" s="5">
        <v>1</v>
      </c>
      <c r="N9" s="5" t="s">
        <v>835</v>
      </c>
      <c r="O9" s="6" t="s">
        <v>836</v>
      </c>
      <c r="Q9" s="5">
        <v>1</v>
      </c>
      <c r="R9" s="5" t="s">
        <v>835</v>
      </c>
      <c r="S9" s="6" t="s">
        <v>836</v>
      </c>
      <c r="U9" s="5">
        <v>1</v>
      </c>
      <c r="V9" s="5" t="s">
        <v>835</v>
      </c>
      <c r="W9" s="6" t="s">
        <v>836</v>
      </c>
      <c r="Y9" s="5">
        <v>1</v>
      </c>
      <c r="Z9" s="5" t="s">
        <v>835</v>
      </c>
      <c r="AA9" s="6" t="s">
        <v>836</v>
      </c>
      <c r="AC9" s="5">
        <v>1</v>
      </c>
      <c r="AD9" s="5" t="s">
        <v>835</v>
      </c>
      <c r="AE9" s="6" t="s">
        <v>836</v>
      </c>
      <c r="AG9" s="5">
        <v>1</v>
      </c>
      <c r="AH9" s="5" t="s">
        <v>835</v>
      </c>
      <c r="AI9" s="6" t="s">
        <v>836</v>
      </c>
      <c r="AK9" s="5">
        <v>1</v>
      </c>
      <c r="AL9" s="5" t="s">
        <v>835</v>
      </c>
      <c r="AM9" s="6" t="s">
        <v>836</v>
      </c>
      <c r="AO9" s="5">
        <v>1</v>
      </c>
      <c r="AP9" s="5" t="s">
        <v>835</v>
      </c>
      <c r="AQ9" s="6" t="s">
        <v>836</v>
      </c>
      <c r="AS9" s="5">
        <v>1</v>
      </c>
      <c r="AT9" s="5" t="s">
        <v>835</v>
      </c>
      <c r="AU9" s="6" t="s">
        <v>836</v>
      </c>
      <c r="AW9" s="5">
        <v>1</v>
      </c>
      <c r="AX9" s="5" t="s">
        <v>835</v>
      </c>
      <c r="AY9" s="6" t="s">
        <v>836</v>
      </c>
      <c r="BA9" s="5">
        <v>1</v>
      </c>
      <c r="BB9" s="5" t="s">
        <v>835</v>
      </c>
      <c r="BC9" s="6" t="s">
        <v>836</v>
      </c>
      <c r="BE9" s="5">
        <v>1</v>
      </c>
      <c r="BF9" s="5" t="s">
        <v>835</v>
      </c>
      <c r="BG9" s="6" t="s">
        <v>836</v>
      </c>
      <c r="BI9" s="5">
        <v>1</v>
      </c>
      <c r="BJ9" s="5" t="s">
        <v>835</v>
      </c>
      <c r="BK9" s="6" t="s">
        <v>836</v>
      </c>
      <c r="BM9" s="5">
        <v>1</v>
      </c>
      <c r="BN9" s="5" t="s">
        <v>835</v>
      </c>
      <c r="BO9" s="6" t="s">
        <v>836</v>
      </c>
      <c r="BQ9" s="5">
        <v>1</v>
      </c>
      <c r="BR9" s="5" t="s">
        <v>835</v>
      </c>
      <c r="BS9" s="6" t="s">
        <v>836</v>
      </c>
      <c r="BU9" s="5">
        <v>1</v>
      </c>
      <c r="BV9" s="5" t="s">
        <v>835</v>
      </c>
      <c r="BW9" s="6" t="s">
        <v>836</v>
      </c>
      <c r="BY9" s="5">
        <v>1</v>
      </c>
      <c r="BZ9" s="5" t="s">
        <v>835</v>
      </c>
      <c r="CA9" s="6" t="s">
        <v>836</v>
      </c>
      <c r="CC9" s="5">
        <v>1</v>
      </c>
      <c r="CD9" s="5" t="s">
        <v>835</v>
      </c>
      <c r="CE9" s="6" t="s">
        <v>836</v>
      </c>
      <c r="CG9" s="5">
        <v>1</v>
      </c>
      <c r="CH9" s="5" t="s">
        <v>835</v>
      </c>
      <c r="CI9" s="6" t="s">
        <v>836</v>
      </c>
      <c r="CK9" s="5">
        <v>1</v>
      </c>
      <c r="CL9" s="5" t="s">
        <v>835</v>
      </c>
      <c r="CM9" s="6" t="s">
        <v>836</v>
      </c>
      <c r="CO9" s="5">
        <v>1</v>
      </c>
      <c r="CP9" s="5" t="s">
        <v>835</v>
      </c>
      <c r="CQ9" s="6" t="s">
        <v>836</v>
      </c>
      <c r="CS9" s="5">
        <v>1</v>
      </c>
      <c r="CT9" s="5" t="s">
        <v>835</v>
      </c>
      <c r="CU9" s="6" t="s">
        <v>836</v>
      </c>
      <c r="CW9" s="5">
        <v>1</v>
      </c>
      <c r="CX9" s="5" t="s">
        <v>835</v>
      </c>
      <c r="CY9" s="6" t="s">
        <v>836</v>
      </c>
      <c r="DA9" s="5">
        <v>1</v>
      </c>
      <c r="DB9" s="5" t="s">
        <v>835</v>
      </c>
      <c r="DC9" s="6" t="s">
        <v>836</v>
      </c>
    </row>
    <row r="10" spans="1:107" x14ac:dyDescent="0.25">
      <c r="A10" s="7" t="s">
        <v>837</v>
      </c>
      <c r="B10" s="5" t="s">
        <v>838</v>
      </c>
      <c r="C10" s="6" t="s">
        <v>839</v>
      </c>
      <c r="E10" s="7" t="s">
        <v>837</v>
      </c>
      <c r="F10" s="5" t="s">
        <v>838</v>
      </c>
      <c r="G10" s="6" t="s">
        <v>839</v>
      </c>
      <c r="I10" s="7" t="s">
        <v>837</v>
      </c>
      <c r="J10" s="5" t="s">
        <v>838</v>
      </c>
      <c r="K10" s="6" t="s">
        <v>839</v>
      </c>
      <c r="M10" s="7" t="s">
        <v>837</v>
      </c>
      <c r="N10" s="5" t="s">
        <v>838</v>
      </c>
      <c r="O10" s="6" t="s">
        <v>839</v>
      </c>
      <c r="Q10" s="7" t="s">
        <v>837</v>
      </c>
      <c r="R10" s="5" t="s">
        <v>838</v>
      </c>
      <c r="S10" s="6" t="s">
        <v>839</v>
      </c>
      <c r="U10" s="7" t="s">
        <v>837</v>
      </c>
      <c r="V10" s="5" t="s">
        <v>838</v>
      </c>
      <c r="W10" s="6" t="s">
        <v>839</v>
      </c>
      <c r="Y10" s="7" t="s">
        <v>837</v>
      </c>
      <c r="Z10" s="5" t="s">
        <v>838</v>
      </c>
      <c r="AA10" s="6" t="s">
        <v>839</v>
      </c>
      <c r="AC10" s="7" t="s">
        <v>837</v>
      </c>
      <c r="AD10" s="5" t="s">
        <v>838</v>
      </c>
      <c r="AE10" s="6" t="s">
        <v>839</v>
      </c>
      <c r="AG10" s="7" t="s">
        <v>837</v>
      </c>
      <c r="AH10" s="5" t="s">
        <v>838</v>
      </c>
      <c r="AI10" s="6" t="s">
        <v>839</v>
      </c>
      <c r="AK10" s="7" t="s">
        <v>837</v>
      </c>
      <c r="AL10" s="5" t="s">
        <v>838</v>
      </c>
      <c r="AM10" s="6" t="s">
        <v>839</v>
      </c>
      <c r="AO10" s="7" t="s">
        <v>837</v>
      </c>
      <c r="AP10" s="5" t="s">
        <v>838</v>
      </c>
      <c r="AQ10" s="6" t="s">
        <v>839</v>
      </c>
      <c r="AS10" s="7" t="s">
        <v>837</v>
      </c>
      <c r="AT10" s="5" t="s">
        <v>838</v>
      </c>
      <c r="AU10" s="6" t="s">
        <v>839</v>
      </c>
      <c r="AW10" s="7" t="s">
        <v>837</v>
      </c>
      <c r="AX10" s="5" t="s">
        <v>838</v>
      </c>
      <c r="AY10" s="6" t="s">
        <v>839</v>
      </c>
      <c r="BA10" s="7" t="s">
        <v>837</v>
      </c>
      <c r="BB10" s="5" t="s">
        <v>838</v>
      </c>
      <c r="BC10" s="6" t="s">
        <v>839</v>
      </c>
      <c r="BE10" s="7" t="s">
        <v>837</v>
      </c>
      <c r="BF10" s="5" t="s">
        <v>838</v>
      </c>
      <c r="BG10" s="6" t="s">
        <v>839</v>
      </c>
      <c r="BI10" s="7" t="s">
        <v>837</v>
      </c>
      <c r="BJ10" s="5" t="s">
        <v>838</v>
      </c>
      <c r="BK10" s="6" t="s">
        <v>839</v>
      </c>
      <c r="BM10" s="7" t="s">
        <v>837</v>
      </c>
      <c r="BN10" s="5" t="s">
        <v>838</v>
      </c>
      <c r="BO10" s="6" t="s">
        <v>839</v>
      </c>
      <c r="BQ10" s="7" t="s">
        <v>837</v>
      </c>
      <c r="BR10" s="5" t="s">
        <v>838</v>
      </c>
      <c r="BS10" s="6" t="s">
        <v>839</v>
      </c>
      <c r="BU10" s="7" t="s">
        <v>837</v>
      </c>
      <c r="BV10" s="5" t="s">
        <v>838</v>
      </c>
      <c r="BW10" s="6" t="s">
        <v>839</v>
      </c>
      <c r="BY10" s="7" t="s">
        <v>837</v>
      </c>
      <c r="BZ10" s="5" t="s">
        <v>838</v>
      </c>
      <c r="CA10" s="6" t="s">
        <v>839</v>
      </c>
      <c r="CC10" s="7" t="s">
        <v>837</v>
      </c>
      <c r="CD10" s="5" t="s">
        <v>838</v>
      </c>
      <c r="CE10" s="6" t="s">
        <v>839</v>
      </c>
      <c r="CG10" s="7" t="s">
        <v>837</v>
      </c>
      <c r="CH10" s="5" t="s">
        <v>838</v>
      </c>
      <c r="CI10" s="6" t="s">
        <v>839</v>
      </c>
      <c r="CK10" s="7" t="s">
        <v>837</v>
      </c>
      <c r="CL10" s="5" t="s">
        <v>838</v>
      </c>
      <c r="CM10" s="6" t="s">
        <v>839</v>
      </c>
      <c r="CO10" s="7" t="s">
        <v>837</v>
      </c>
      <c r="CP10" s="5" t="s">
        <v>838</v>
      </c>
      <c r="CQ10" s="6" t="s">
        <v>839</v>
      </c>
      <c r="CS10" s="7" t="s">
        <v>837</v>
      </c>
      <c r="CT10" s="5" t="s">
        <v>838</v>
      </c>
      <c r="CU10" s="6" t="s">
        <v>839</v>
      </c>
      <c r="CW10" s="7" t="s">
        <v>837</v>
      </c>
      <c r="CX10" s="5" t="s">
        <v>838</v>
      </c>
      <c r="CY10" s="6" t="s">
        <v>839</v>
      </c>
      <c r="DA10" s="7" t="s">
        <v>837</v>
      </c>
      <c r="DB10" s="5" t="s">
        <v>838</v>
      </c>
      <c r="DC10" s="6" t="s">
        <v>839</v>
      </c>
    </row>
    <row r="11" spans="1:107" x14ac:dyDescent="0.25">
      <c r="A11" s="7" t="s">
        <v>837</v>
      </c>
      <c r="B11" s="5" t="s">
        <v>840</v>
      </c>
      <c r="C11" s="6" t="s">
        <v>841</v>
      </c>
      <c r="E11" s="7" t="s">
        <v>837</v>
      </c>
      <c r="F11" s="5" t="s">
        <v>840</v>
      </c>
      <c r="G11" s="6" t="s">
        <v>841</v>
      </c>
      <c r="I11" s="7" t="s">
        <v>837</v>
      </c>
      <c r="J11" s="5" t="s">
        <v>840</v>
      </c>
      <c r="K11" s="6" t="s">
        <v>841</v>
      </c>
      <c r="M11" s="7" t="s">
        <v>837</v>
      </c>
      <c r="N11" s="5" t="s">
        <v>840</v>
      </c>
      <c r="O11" s="6" t="s">
        <v>841</v>
      </c>
      <c r="Q11" s="7" t="s">
        <v>837</v>
      </c>
      <c r="R11" s="5" t="s">
        <v>840</v>
      </c>
      <c r="S11" s="6" t="s">
        <v>841</v>
      </c>
      <c r="U11" s="7" t="s">
        <v>837</v>
      </c>
      <c r="V11" s="5" t="s">
        <v>840</v>
      </c>
      <c r="W11" s="6" t="s">
        <v>841</v>
      </c>
      <c r="Y11" s="7" t="s">
        <v>837</v>
      </c>
      <c r="Z11" s="5" t="s">
        <v>840</v>
      </c>
      <c r="AA11" s="6" t="s">
        <v>841</v>
      </c>
      <c r="AC11" s="7" t="s">
        <v>837</v>
      </c>
      <c r="AD11" s="5" t="s">
        <v>840</v>
      </c>
      <c r="AE11" s="6" t="s">
        <v>841</v>
      </c>
      <c r="AG11" s="7" t="s">
        <v>837</v>
      </c>
      <c r="AH11" s="5" t="s">
        <v>840</v>
      </c>
      <c r="AI11" s="6" t="s">
        <v>841</v>
      </c>
      <c r="AK11" s="7" t="s">
        <v>837</v>
      </c>
      <c r="AL11" s="5" t="s">
        <v>840</v>
      </c>
      <c r="AM11" s="6" t="s">
        <v>841</v>
      </c>
      <c r="AO11" s="7" t="s">
        <v>837</v>
      </c>
      <c r="AP11" s="5" t="s">
        <v>840</v>
      </c>
      <c r="AQ11" s="6" t="s">
        <v>841</v>
      </c>
      <c r="AS11" s="7" t="s">
        <v>837</v>
      </c>
      <c r="AT11" s="5" t="s">
        <v>840</v>
      </c>
      <c r="AU11" s="6" t="s">
        <v>841</v>
      </c>
      <c r="AW11" s="7" t="s">
        <v>837</v>
      </c>
      <c r="AX11" s="5" t="s">
        <v>840</v>
      </c>
      <c r="AY11" s="6" t="s">
        <v>841</v>
      </c>
      <c r="BA11" s="7" t="s">
        <v>837</v>
      </c>
      <c r="BB11" s="5" t="s">
        <v>840</v>
      </c>
      <c r="BC11" s="6" t="s">
        <v>841</v>
      </c>
      <c r="BE11" s="7" t="s">
        <v>837</v>
      </c>
      <c r="BF11" s="5" t="s">
        <v>840</v>
      </c>
      <c r="BG11" s="6" t="s">
        <v>841</v>
      </c>
      <c r="BI11" s="7" t="s">
        <v>837</v>
      </c>
      <c r="BJ11" s="5" t="s">
        <v>840</v>
      </c>
      <c r="BK11" s="6" t="s">
        <v>841</v>
      </c>
      <c r="BM11" s="7" t="s">
        <v>837</v>
      </c>
      <c r="BN11" s="5" t="s">
        <v>840</v>
      </c>
      <c r="BO11" s="6" t="s">
        <v>841</v>
      </c>
      <c r="BQ11" s="7" t="s">
        <v>837</v>
      </c>
      <c r="BR11" s="5" t="s">
        <v>840</v>
      </c>
      <c r="BS11" s="6" t="s">
        <v>841</v>
      </c>
      <c r="BU11" s="7" t="s">
        <v>837</v>
      </c>
      <c r="BV11" s="5" t="s">
        <v>840</v>
      </c>
      <c r="BW11" s="6" t="s">
        <v>841</v>
      </c>
      <c r="BY11" s="7" t="s">
        <v>837</v>
      </c>
      <c r="BZ11" s="5" t="s">
        <v>840</v>
      </c>
      <c r="CA11" s="6" t="s">
        <v>841</v>
      </c>
      <c r="CC11" s="7" t="s">
        <v>837</v>
      </c>
      <c r="CD11" s="5" t="s">
        <v>840</v>
      </c>
      <c r="CE11" s="6" t="s">
        <v>841</v>
      </c>
      <c r="CG11" s="7" t="s">
        <v>837</v>
      </c>
      <c r="CH11" s="5" t="s">
        <v>840</v>
      </c>
      <c r="CI11" s="6" t="s">
        <v>841</v>
      </c>
      <c r="CK11" s="7" t="s">
        <v>837</v>
      </c>
      <c r="CL11" s="5" t="s">
        <v>840</v>
      </c>
      <c r="CM11" s="6" t="s">
        <v>841</v>
      </c>
      <c r="CO11" s="7" t="s">
        <v>837</v>
      </c>
      <c r="CP11" s="5" t="s">
        <v>840</v>
      </c>
      <c r="CQ11" s="6" t="s">
        <v>841</v>
      </c>
      <c r="CS11" s="7" t="s">
        <v>837</v>
      </c>
      <c r="CT11" s="5" t="s">
        <v>840</v>
      </c>
      <c r="CU11" s="6" t="s">
        <v>841</v>
      </c>
      <c r="CW11" s="7" t="s">
        <v>837</v>
      </c>
      <c r="CX11" s="5" t="s">
        <v>840</v>
      </c>
      <c r="CY11" s="6" t="s">
        <v>841</v>
      </c>
      <c r="DA11" s="7" t="s">
        <v>837</v>
      </c>
      <c r="DB11" s="5" t="s">
        <v>840</v>
      </c>
      <c r="DC11" s="6" t="s">
        <v>841</v>
      </c>
    </row>
    <row r="12" spans="1:107" x14ac:dyDescent="0.25">
      <c r="A12" s="7" t="s">
        <v>837</v>
      </c>
      <c r="B12" s="7" t="s">
        <v>842</v>
      </c>
      <c r="C12" s="8" t="s">
        <v>843</v>
      </c>
      <c r="E12" s="7" t="s">
        <v>837</v>
      </c>
      <c r="F12" s="7" t="s">
        <v>842</v>
      </c>
      <c r="G12" s="8" t="s">
        <v>843</v>
      </c>
      <c r="I12" s="7" t="s">
        <v>837</v>
      </c>
      <c r="J12" s="7" t="s">
        <v>842</v>
      </c>
      <c r="K12" s="8" t="s">
        <v>843</v>
      </c>
      <c r="M12" s="7" t="s">
        <v>837</v>
      </c>
      <c r="N12" s="7" t="s">
        <v>842</v>
      </c>
      <c r="O12" s="8" t="s">
        <v>843</v>
      </c>
      <c r="Q12" s="7" t="s">
        <v>837</v>
      </c>
      <c r="R12" s="7" t="s">
        <v>842</v>
      </c>
      <c r="S12" s="8" t="s">
        <v>843</v>
      </c>
      <c r="U12" s="7" t="s">
        <v>837</v>
      </c>
      <c r="V12" s="7" t="s">
        <v>842</v>
      </c>
      <c r="W12" s="8" t="s">
        <v>843</v>
      </c>
      <c r="Y12" s="7" t="s">
        <v>837</v>
      </c>
      <c r="Z12" s="7" t="s">
        <v>842</v>
      </c>
      <c r="AA12" s="8" t="s">
        <v>843</v>
      </c>
      <c r="AC12" s="7" t="s">
        <v>837</v>
      </c>
      <c r="AD12" s="7" t="s">
        <v>842</v>
      </c>
      <c r="AE12" s="8" t="s">
        <v>843</v>
      </c>
      <c r="AG12" s="7" t="s">
        <v>837</v>
      </c>
      <c r="AH12" s="7" t="s">
        <v>842</v>
      </c>
      <c r="AI12" s="8" t="s">
        <v>843</v>
      </c>
      <c r="AK12" s="7" t="s">
        <v>837</v>
      </c>
      <c r="AL12" s="7" t="s">
        <v>842</v>
      </c>
      <c r="AM12" s="8" t="s">
        <v>843</v>
      </c>
      <c r="AO12" s="7" t="s">
        <v>837</v>
      </c>
      <c r="AP12" s="7" t="s">
        <v>842</v>
      </c>
      <c r="AQ12" s="8" t="s">
        <v>843</v>
      </c>
      <c r="AS12" s="7" t="s">
        <v>837</v>
      </c>
      <c r="AT12" s="7" t="s">
        <v>842</v>
      </c>
      <c r="AU12" s="8" t="s">
        <v>843</v>
      </c>
      <c r="AW12" s="7" t="s">
        <v>837</v>
      </c>
      <c r="AX12" s="7" t="s">
        <v>842</v>
      </c>
      <c r="AY12" s="8" t="s">
        <v>843</v>
      </c>
      <c r="BA12" s="7" t="s">
        <v>837</v>
      </c>
      <c r="BB12" s="7" t="s">
        <v>842</v>
      </c>
      <c r="BC12" s="8" t="s">
        <v>843</v>
      </c>
      <c r="BE12" s="7" t="s">
        <v>837</v>
      </c>
      <c r="BF12" s="7" t="s">
        <v>842</v>
      </c>
      <c r="BG12" s="8" t="s">
        <v>843</v>
      </c>
      <c r="BI12" s="7" t="s">
        <v>837</v>
      </c>
      <c r="BJ12" s="7" t="s">
        <v>842</v>
      </c>
      <c r="BK12" s="8" t="s">
        <v>843</v>
      </c>
      <c r="BM12" s="7" t="s">
        <v>837</v>
      </c>
      <c r="BN12" s="7" t="s">
        <v>842</v>
      </c>
      <c r="BO12" s="8" t="s">
        <v>843</v>
      </c>
      <c r="BQ12" s="7" t="s">
        <v>837</v>
      </c>
      <c r="BR12" s="7" t="s">
        <v>842</v>
      </c>
      <c r="BS12" s="8" t="s">
        <v>843</v>
      </c>
      <c r="BU12" s="7" t="s">
        <v>837</v>
      </c>
      <c r="BV12" s="7" t="s">
        <v>842</v>
      </c>
      <c r="BW12" s="8" t="s">
        <v>843</v>
      </c>
      <c r="BY12" s="7" t="s">
        <v>837</v>
      </c>
      <c r="BZ12" s="7" t="s">
        <v>842</v>
      </c>
      <c r="CA12" s="8" t="s">
        <v>843</v>
      </c>
      <c r="CC12" s="7" t="s">
        <v>837</v>
      </c>
      <c r="CD12" s="7" t="s">
        <v>842</v>
      </c>
      <c r="CE12" s="8" t="s">
        <v>843</v>
      </c>
      <c r="CG12" s="7" t="s">
        <v>837</v>
      </c>
      <c r="CH12" s="7" t="s">
        <v>842</v>
      </c>
      <c r="CI12" s="8" t="s">
        <v>843</v>
      </c>
      <c r="CK12" s="7" t="s">
        <v>837</v>
      </c>
      <c r="CL12" s="7" t="s">
        <v>842</v>
      </c>
      <c r="CM12" s="8" t="s">
        <v>843</v>
      </c>
      <c r="CO12" s="7" t="s">
        <v>837</v>
      </c>
      <c r="CP12" s="7" t="s">
        <v>842</v>
      </c>
      <c r="CQ12" s="8" t="s">
        <v>843</v>
      </c>
      <c r="CS12" s="7" t="s">
        <v>837</v>
      </c>
      <c r="CT12" s="7" t="s">
        <v>842</v>
      </c>
      <c r="CU12" s="8" t="s">
        <v>843</v>
      </c>
      <c r="CW12" s="7" t="s">
        <v>837</v>
      </c>
      <c r="CX12" s="7" t="s">
        <v>842</v>
      </c>
      <c r="CY12" s="8" t="s">
        <v>843</v>
      </c>
      <c r="DA12" s="7" t="s">
        <v>837</v>
      </c>
      <c r="DB12" s="7" t="s">
        <v>842</v>
      </c>
      <c r="DC12" s="8" t="s">
        <v>843</v>
      </c>
    </row>
    <row r="13" spans="1:107" x14ac:dyDescent="0.25">
      <c r="A13" s="25"/>
      <c r="B13" s="25"/>
      <c r="C13" s="26"/>
      <c r="E13" s="5">
        <v>2</v>
      </c>
      <c r="F13" s="5" t="s">
        <v>865</v>
      </c>
      <c r="G13" s="6" t="s">
        <v>866</v>
      </c>
      <c r="I13" s="5">
        <v>1</v>
      </c>
      <c r="J13" s="5" t="s">
        <v>865</v>
      </c>
      <c r="K13" s="6" t="s">
        <v>866</v>
      </c>
      <c r="M13" s="25"/>
      <c r="N13" s="25"/>
      <c r="O13" s="26"/>
      <c r="Q13" s="25"/>
      <c r="R13" s="25"/>
      <c r="S13" s="26"/>
      <c r="U13" s="25"/>
      <c r="V13" s="25"/>
      <c r="W13" s="26"/>
      <c r="Y13" s="5">
        <v>2</v>
      </c>
      <c r="Z13" s="5" t="s">
        <v>865</v>
      </c>
      <c r="AA13" s="6" t="s">
        <v>866</v>
      </c>
      <c r="AC13" s="5">
        <v>1</v>
      </c>
      <c r="AD13" s="5" t="s">
        <v>865</v>
      </c>
      <c r="AE13" s="6" t="s">
        <v>866</v>
      </c>
      <c r="AG13" s="25"/>
      <c r="AH13" s="25"/>
      <c r="AI13" s="26"/>
      <c r="AK13" s="25"/>
      <c r="AL13" s="25"/>
      <c r="AM13" s="26"/>
      <c r="AO13" s="5">
        <v>2</v>
      </c>
      <c r="AP13" s="5" t="s">
        <v>865</v>
      </c>
      <c r="AQ13" s="6" t="s">
        <v>866</v>
      </c>
      <c r="AS13" s="5">
        <v>2</v>
      </c>
      <c r="AT13" s="5" t="s">
        <v>865</v>
      </c>
      <c r="AU13" s="6" t="s">
        <v>866</v>
      </c>
      <c r="AW13" s="5">
        <v>1</v>
      </c>
      <c r="AX13" s="5" t="s">
        <v>865</v>
      </c>
      <c r="AY13" s="6" t="s">
        <v>866</v>
      </c>
      <c r="BA13" s="5">
        <v>1</v>
      </c>
      <c r="BB13" s="5" t="s">
        <v>865</v>
      </c>
      <c r="BC13" s="6" t="s">
        <v>866</v>
      </c>
      <c r="BE13" s="25"/>
      <c r="BF13" s="25"/>
      <c r="BG13" s="26"/>
      <c r="BI13" s="25"/>
      <c r="BJ13" s="25"/>
      <c r="BK13" s="26"/>
      <c r="BM13" s="5">
        <v>2</v>
      </c>
      <c r="BN13" s="5" t="s">
        <v>865</v>
      </c>
      <c r="BO13" s="6" t="s">
        <v>866</v>
      </c>
      <c r="BQ13" s="5">
        <v>1</v>
      </c>
      <c r="BR13" s="5" t="s">
        <v>865</v>
      </c>
      <c r="BS13" s="6" t="s">
        <v>866</v>
      </c>
      <c r="BU13" s="5">
        <v>2</v>
      </c>
      <c r="BV13" s="5" t="s">
        <v>865</v>
      </c>
      <c r="BW13" s="6" t="s">
        <v>866</v>
      </c>
      <c r="BY13" s="5">
        <v>1</v>
      </c>
      <c r="BZ13" s="5" t="s">
        <v>865</v>
      </c>
      <c r="CA13" s="6" t="s">
        <v>866</v>
      </c>
      <c r="CC13" s="25"/>
      <c r="CD13" s="25"/>
      <c r="CE13" s="26"/>
      <c r="CG13" s="5">
        <v>2</v>
      </c>
      <c r="CH13" s="5" t="s">
        <v>865</v>
      </c>
      <c r="CI13" s="6" t="s">
        <v>866</v>
      </c>
      <c r="CK13" s="5">
        <v>1</v>
      </c>
      <c r="CL13" s="5" t="s">
        <v>865</v>
      </c>
      <c r="CM13" s="6" t="s">
        <v>866</v>
      </c>
      <c r="CO13" s="5">
        <v>2</v>
      </c>
      <c r="CP13" s="5" t="s">
        <v>865</v>
      </c>
      <c r="CQ13" s="6" t="s">
        <v>866</v>
      </c>
      <c r="CS13" s="5">
        <v>1</v>
      </c>
      <c r="CT13" s="5" t="s">
        <v>865</v>
      </c>
      <c r="CU13" s="6" t="s">
        <v>866</v>
      </c>
      <c r="CW13" s="25"/>
      <c r="CX13" s="25"/>
      <c r="CY13" s="26"/>
      <c r="DA13" s="25"/>
      <c r="DB13" s="25"/>
      <c r="DC13" s="26"/>
    </row>
    <row r="14" spans="1:107" x14ac:dyDescent="0.25">
      <c r="A14" s="9"/>
      <c r="B14" s="9"/>
      <c r="C14" s="10"/>
      <c r="E14" s="3"/>
      <c r="F14" s="3"/>
      <c r="I14" s="3"/>
      <c r="J14" s="3"/>
      <c r="M14" s="3"/>
      <c r="N14" s="3"/>
      <c r="Q14" s="3"/>
      <c r="R14" s="3"/>
      <c r="U14" s="3"/>
      <c r="V14" s="3"/>
      <c r="Y14" s="3"/>
      <c r="Z14" s="3"/>
      <c r="AC14" s="3"/>
      <c r="AD14" s="3"/>
      <c r="AG14" s="3"/>
      <c r="AH14" s="3"/>
      <c r="AK14" s="3"/>
      <c r="AL14" s="3"/>
      <c r="AO14" s="3"/>
      <c r="AP14" s="3"/>
      <c r="AS14" s="3"/>
      <c r="AT14" s="3"/>
      <c r="AW14" s="3"/>
      <c r="AX14" s="3"/>
      <c r="BA14" s="3"/>
      <c r="BB14" s="3"/>
      <c r="BE14" s="3"/>
      <c r="BF14" s="3"/>
      <c r="BI14" s="3"/>
      <c r="BJ14" s="3"/>
      <c r="BM14" s="3"/>
      <c r="BN14" s="3"/>
      <c r="BQ14" s="3"/>
      <c r="BR14" s="3"/>
      <c r="BU14" s="3"/>
      <c r="BV14" s="3"/>
      <c r="BY14" s="3"/>
      <c r="BZ14" s="3"/>
      <c r="CC14" s="3"/>
      <c r="CD14" s="3"/>
      <c r="CG14" s="3"/>
      <c r="CH14" s="3"/>
      <c r="CK14" s="3"/>
      <c r="CL14" s="3"/>
      <c r="CO14" s="3"/>
      <c r="CP14" s="3"/>
      <c r="CS14" s="3"/>
      <c r="CT14" s="3"/>
      <c r="CW14" s="3"/>
      <c r="CX14" s="3"/>
      <c r="DA14" s="3"/>
      <c r="DB14" s="3"/>
    </row>
    <row r="15" spans="1:107" x14ac:dyDescent="0.25">
      <c r="A15" s="65" t="s">
        <v>844</v>
      </c>
      <c r="B15" s="66"/>
      <c r="C15" s="66"/>
      <c r="E15" s="65" t="s">
        <v>844</v>
      </c>
      <c r="F15" s="66"/>
      <c r="G15" s="66"/>
      <c r="I15" s="65" t="s">
        <v>844</v>
      </c>
      <c r="J15" s="66"/>
      <c r="K15" s="66"/>
      <c r="M15" s="65" t="s">
        <v>844</v>
      </c>
      <c r="N15" s="66"/>
      <c r="O15" s="66"/>
      <c r="Q15" s="65" t="s">
        <v>844</v>
      </c>
      <c r="R15" s="66"/>
      <c r="S15" s="66"/>
      <c r="U15" s="65" t="s">
        <v>844</v>
      </c>
      <c r="V15" s="66"/>
      <c r="W15" s="66"/>
      <c r="Y15" s="65" t="s">
        <v>844</v>
      </c>
      <c r="Z15" s="66"/>
      <c r="AA15" s="66"/>
      <c r="AC15" s="65" t="s">
        <v>844</v>
      </c>
      <c r="AD15" s="66"/>
      <c r="AE15" s="66"/>
      <c r="AG15" s="65" t="s">
        <v>844</v>
      </c>
      <c r="AH15" s="66"/>
      <c r="AI15" s="66"/>
      <c r="AK15" s="65" t="s">
        <v>844</v>
      </c>
      <c r="AL15" s="66"/>
      <c r="AM15" s="66"/>
      <c r="AO15" s="65" t="s">
        <v>844</v>
      </c>
      <c r="AP15" s="66"/>
      <c r="AQ15" s="66"/>
      <c r="AS15" s="65" t="s">
        <v>844</v>
      </c>
      <c r="AT15" s="66"/>
      <c r="AU15" s="66"/>
      <c r="AW15" s="65" t="s">
        <v>844</v>
      </c>
      <c r="AX15" s="66"/>
      <c r="AY15" s="66"/>
      <c r="BA15" s="65" t="s">
        <v>844</v>
      </c>
      <c r="BB15" s="66"/>
      <c r="BC15" s="66"/>
      <c r="BE15" s="65" t="s">
        <v>844</v>
      </c>
      <c r="BF15" s="66"/>
      <c r="BG15" s="66"/>
      <c r="BI15" s="65" t="s">
        <v>844</v>
      </c>
      <c r="BJ15" s="66"/>
      <c r="BK15" s="66"/>
      <c r="BM15" s="65" t="s">
        <v>844</v>
      </c>
      <c r="BN15" s="66"/>
      <c r="BO15" s="66"/>
      <c r="BQ15" s="65" t="s">
        <v>844</v>
      </c>
      <c r="BR15" s="66"/>
      <c r="BS15" s="66"/>
      <c r="BU15" s="65" t="s">
        <v>844</v>
      </c>
      <c r="BV15" s="66"/>
      <c r="BW15" s="66"/>
      <c r="BY15" s="65" t="s">
        <v>844</v>
      </c>
      <c r="BZ15" s="66"/>
      <c r="CA15" s="66"/>
      <c r="CC15" s="65" t="s">
        <v>844</v>
      </c>
      <c r="CD15" s="66"/>
      <c r="CE15" s="66"/>
      <c r="CG15" s="65" t="s">
        <v>844</v>
      </c>
      <c r="CH15" s="66"/>
      <c r="CI15" s="66"/>
      <c r="CK15" s="65" t="s">
        <v>844</v>
      </c>
      <c r="CL15" s="66"/>
      <c r="CM15" s="66"/>
      <c r="CO15" s="65" t="s">
        <v>844</v>
      </c>
      <c r="CP15" s="66"/>
      <c r="CQ15" s="66"/>
      <c r="CS15" s="65" t="s">
        <v>844</v>
      </c>
      <c r="CT15" s="66"/>
      <c r="CU15" s="66"/>
      <c r="CW15" s="65" t="s">
        <v>844</v>
      </c>
      <c r="CX15" s="66"/>
      <c r="CY15" s="66"/>
      <c r="DA15" s="65" t="s">
        <v>844</v>
      </c>
      <c r="DB15" s="66"/>
      <c r="DC15" s="66"/>
    </row>
    <row r="16" spans="1:107" x14ac:dyDescent="0.25">
      <c r="A16" s="42">
        <v>1</v>
      </c>
      <c r="B16" s="11" t="s">
        <v>845</v>
      </c>
      <c r="C16" s="12" t="s">
        <v>846</v>
      </c>
      <c r="E16" s="42">
        <v>1</v>
      </c>
      <c r="F16" s="11" t="s">
        <v>845</v>
      </c>
      <c r="G16" s="12" t="s">
        <v>846</v>
      </c>
      <c r="I16" s="42">
        <v>1</v>
      </c>
      <c r="J16" s="11" t="s">
        <v>845</v>
      </c>
      <c r="K16" s="12" t="s">
        <v>846</v>
      </c>
      <c r="M16" s="42">
        <v>1</v>
      </c>
      <c r="N16" s="11" t="s">
        <v>845</v>
      </c>
      <c r="O16" s="12" t="s">
        <v>846</v>
      </c>
      <c r="Q16" s="42">
        <v>1</v>
      </c>
      <c r="R16" s="11" t="s">
        <v>845</v>
      </c>
      <c r="S16" s="12" t="s">
        <v>846</v>
      </c>
      <c r="U16" s="42">
        <v>1</v>
      </c>
      <c r="V16" s="11" t="s">
        <v>845</v>
      </c>
      <c r="W16" s="12" t="s">
        <v>846</v>
      </c>
      <c r="Y16" s="42">
        <v>1</v>
      </c>
      <c r="Z16" s="11" t="s">
        <v>845</v>
      </c>
      <c r="AA16" s="12" t="s">
        <v>846</v>
      </c>
      <c r="AC16" s="42">
        <v>1</v>
      </c>
      <c r="AD16" s="11" t="s">
        <v>845</v>
      </c>
      <c r="AE16" s="12" t="s">
        <v>846</v>
      </c>
      <c r="AG16" s="42">
        <v>1</v>
      </c>
      <c r="AH16" s="11" t="s">
        <v>845</v>
      </c>
      <c r="AI16" s="12" t="s">
        <v>846</v>
      </c>
      <c r="AK16" s="42">
        <v>1</v>
      </c>
      <c r="AL16" s="11" t="s">
        <v>845</v>
      </c>
      <c r="AM16" s="12" t="s">
        <v>846</v>
      </c>
      <c r="AO16" s="42">
        <v>1</v>
      </c>
      <c r="AP16" s="11" t="s">
        <v>845</v>
      </c>
      <c r="AQ16" s="12" t="s">
        <v>846</v>
      </c>
      <c r="AS16" s="42">
        <v>1</v>
      </c>
      <c r="AT16" s="11" t="s">
        <v>845</v>
      </c>
      <c r="AU16" s="12" t="s">
        <v>846</v>
      </c>
      <c r="AW16" s="42">
        <v>1</v>
      </c>
      <c r="AX16" s="11" t="s">
        <v>845</v>
      </c>
      <c r="AY16" s="12" t="s">
        <v>846</v>
      </c>
      <c r="BA16" s="42">
        <v>1</v>
      </c>
      <c r="BB16" s="11" t="s">
        <v>845</v>
      </c>
      <c r="BC16" s="12" t="s">
        <v>846</v>
      </c>
      <c r="BE16" s="42">
        <v>1</v>
      </c>
      <c r="BF16" s="11" t="s">
        <v>845</v>
      </c>
      <c r="BG16" s="12" t="s">
        <v>846</v>
      </c>
      <c r="BI16" s="42">
        <v>1</v>
      </c>
      <c r="BJ16" s="11" t="s">
        <v>845</v>
      </c>
      <c r="BK16" s="12" t="s">
        <v>846</v>
      </c>
      <c r="BM16" s="42">
        <v>1</v>
      </c>
      <c r="BN16" s="11" t="s">
        <v>845</v>
      </c>
      <c r="BO16" s="12" t="s">
        <v>846</v>
      </c>
      <c r="BQ16" s="42">
        <v>1</v>
      </c>
      <c r="BR16" s="11" t="s">
        <v>845</v>
      </c>
      <c r="BS16" s="12" t="s">
        <v>846</v>
      </c>
      <c r="BU16" s="42">
        <v>1</v>
      </c>
      <c r="BV16" s="11" t="s">
        <v>845</v>
      </c>
      <c r="BW16" s="12" t="s">
        <v>846</v>
      </c>
      <c r="BY16" s="42">
        <v>1</v>
      </c>
      <c r="BZ16" s="11" t="s">
        <v>845</v>
      </c>
      <c r="CA16" s="12" t="s">
        <v>846</v>
      </c>
      <c r="CC16" s="42">
        <v>1</v>
      </c>
      <c r="CD16" s="11" t="s">
        <v>845</v>
      </c>
      <c r="CE16" s="12" t="s">
        <v>846</v>
      </c>
      <c r="CG16" s="42">
        <v>1</v>
      </c>
      <c r="CH16" s="11" t="s">
        <v>845</v>
      </c>
      <c r="CI16" s="12" t="s">
        <v>846</v>
      </c>
      <c r="CK16" s="42">
        <v>1</v>
      </c>
      <c r="CL16" s="11" t="s">
        <v>845</v>
      </c>
      <c r="CM16" s="12" t="s">
        <v>846</v>
      </c>
      <c r="CO16" s="42">
        <v>1</v>
      </c>
      <c r="CP16" s="11" t="s">
        <v>845</v>
      </c>
      <c r="CQ16" s="12" t="s">
        <v>846</v>
      </c>
      <c r="CS16" s="42">
        <v>1</v>
      </c>
      <c r="CT16" s="11" t="s">
        <v>845</v>
      </c>
      <c r="CU16" s="12" t="s">
        <v>846</v>
      </c>
      <c r="CW16" s="42">
        <v>1</v>
      </c>
      <c r="CX16" s="11" t="s">
        <v>845</v>
      </c>
      <c r="CY16" s="12" t="s">
        <v>846</v>
      </c>
      <c r="DA16" s="42">
        <v>1</v>
      </c>
      <c r="DB16" s="11" t="s">
        <v>845</v>
      </c>
      <c r="DC16" s="12" t="s">
        <v>846</v>
      </c>
    </row>
    <row r="17" spans="1:107" x14ac:dyDescent="0.25">
      <c r="A17" s="43">
        <v>1</v>
      </c>
      <c r="B17" s="13" t="s">
        <v>847</v>
      </c>
      <c r="C17" s="12" t="s">
        <v>848</v>
      </c>
      <c r="E17" s="43">
        <v>1</v>
      </c>
      <c r="F17" s="13" t="s">
        <v>847</v>
      </c>
      <c r="G17" s="12" t="s">
        <v>848</v>
      </c>
      <c r="I17" s="43">
        <v>1</v>
      </c>
      <c r="J17" s="13" t="s">
        <v>847</v>
      </c>
      <c r="K17" s="12" t="s">
        <v>848</v>
      </c>
      <c r="M17" s="43">
        <v>1</v>
      </c>
      <c r="N17" s="13" t="s">
        <v>847</v>
      </c>
      <c r="O17" s="12" t="s">
        <v>848</v>
      </c>
      <c r="Q17" s="43">
        <v>1</v>
      </c>
      <c r="R17" s="13" t="s">
        <v>847</v>
      </c>
      <c r="S17" s="12" t="s">
        <v>848</v>
      </c>
      <c r="U17" s="43">
        <v>1</v>
      </c>
      <c r="V17" s="13" t="s">
        <v>847</v>
      </c>
      <c r="W17" s="12" t="s">
        <v>848</v>
      </c>
      <c r="Y17" s="43">
        <v>1</v>
      </c>
      <c r="Z17" s="13" t="s">
        <v>847</v>
      </c>
      <c r="AA17" s="12" t="s">
        <v>848</v>
      </c>
      <c r="AC17" s="43">
        <v>1</v>
      </c>
      <c r="AD17" s="13" t="s">
        <v>847</v>
      </c>
      <c r="AE17" s="12" t="s">
        <v>848</v>
      </c>
      <c r="AG17" s="43">
        <v>1</v>
      </c>
      <c r="AH17" s="13" t="s">
        <v>847</v>
      </c>
      <c r="AI17" s="12" t="s">
        <v>848</v>
      </c>
      <c r="AK17" s="43">
        <v>1</v>
      </c>
      <c r="AL17" s="13" t="s">
        <v>847</v>
      </c>
      <c r="AM17" s="12" t="s">
        <v>848</v>
      </c>
      <c r="AO17" s="43">
        <v>1</v>
      </c>
      <c r="AP17" s="13" t="s">
        <v>847</v>
      </c>
      <c r="AQ17" s="12" t="s">
        <v>848</v>
      </c>
      <c r="AS17" s="43">
        <v>1</v>
      </c>
      <c r="AT17" s="13" t="s">
        <v>847</v>
      </c>
      <c r="AU17" s="12" t="s">
        <v>848</v>
      </c>
      <c r="AW17" s="43">
        <v>1</v>
      </c>
      <c r="AX17" s="13" t="s">
        <v>847</v>
      </c>
      <c r="AY17" s="12" t="s">
        <v>848</v>
      </c>
      <c r="BA17" s="43">
        <v>1</v>
      </c>
      <c r="BB17" s="13" t="s">
        <v>847</v>
      </c>
      <c r="BC17" s="12" t="s">
        <v>848</v>
      </c>
      <c r="BE17" s="43">
        <v>1</v>
      </c>
      <c r="BF17" s="13" t="s">
        <v>847</v>
      </c>
      <c r="BG17" s="12" t="s">
        <v>848</v>
      </c>
      <c r="BI17" s="43">
        <v>1</v>
      </c>
      <c r="BJ17" s="13" t="s">
        <v>847</v>
      </c>
      <c r="BK17" s="12" t="s">
        <v>848</v>
      </c>
      <c r="BM17" s="43">
        <v>1</v>
      </c>
      <c r="BN17" s="13" t="s">
        <v>847</v>
      </c>
      <c r="BO17" s="12" t="s">
        <v>848</v>
      </c>
      <c r="BQ17" s="43">
        <v>1</v>
      </c>
      <c r="BR17" s="13" t="s">
        <v>847</v>
      </c>
      <c r="BS17" s="12" t="s">
        <v>848</v>
      </c>
      <c r="BU17" s="43">
        <v>1</v>
      </c>
      <c r="BV17" s="13" t="s">
        <v>847</v>
      </c>
      <c r="BW17" s="12" t="s">
        <v>848</v>
      </c>
      <c r="BY17" s="43">
        <v>1</v>
      </c>
      <c r="BZ17" s="13" t="s">
        <v>847</v>
      </c>
      <c r="CA17" s="12" t="s">
        <v>848</v>
      </c>
      <c r="CC17" s="43">
        <v>1</v>
      </c>
      <c r="CD17" s="13" t="s">
        <v>847</v>
      </c>
      <c r="CE17" s="12" t="s">
        <v>848</v>
      </c>
      <c r="CG17" s="43">
        <v>1</v>
      </c>
      <c r="CH17" s="13" t="s">
        <v>847</v>
      </c>
      <c r="CI17" s="12" t="s">
        <v>848</v>
      </c>
      <c r="CK17" s="43">
        <v>1</v>
      </c>
      <c r="CL17" s="13" t="s">
        <v>847</v>
      </c>
      <c r="CM17" s="12" t="s">
        <v>848</v>
      </c>
      <c r="CO17" s="43">
        <v>1</v>
      </c>
      <c r="CP17" s="13" t="s">
        <v>847</v>
      </c>
      <c r="CQ17" s="12" t="s">
        <v>848</v>
      </c>
      <c r="CS17" s="43">
        <v>1</v>
      </c>
      <c r="CT17" s="13" t="s">
        <v>847</v>
      </c>
      <c r="CU17" s="12" t="s">
        <v>848</v>
      </c>
      <c r="CW17" s="43">
        <v>1</v>
      </c>
      <c r="CX17" s="13" t="s">
        <v>847</v>
      </c>
      <c r="CY17" s="12" t="s">
        <v>848</v>
      </c>
      <c r="DA17" s="43">
        <v>1</v>
      </c>
      <c r="DB17" s="13" t="s">
        <v>847</v>
      </c>
      <c r="DC17" s="12" t="s">
        <v>848</v>
      </c>
    </row>
    <row r="18" spans="1:107" x14ac:dyDescent="0.25">
      <c r="A18" s="14"/>
      <c r="B18" s="15"/>
      <c r="C18" s="16"/>
      <c r="E18" s="14"/>
      <c r="F18" s="15"/>
      <c r="G18" s="16"/>
      <c r="I18" s="14"/>
      <c r="J18" s="15"/>
      <c r="K18" s="16"/>
      <c r="M18" s="14"/>
      <c r="N18" s="15"/>
      <c r="O18" s="16"/>
      <c r="Q18" s="14"/>
      <c r="R18" s="15"/>
      <c r="S18" s="16"/>
      <c r="U18" s="14"/>
      <c r="V18" s="15"/>
      <c r="W18" s="16"/>
      <c r="Y18" s="14"/>
      <c r="Z18" s="15"/>
      <c r="AA18" s="16"/>
      <c r="AC18" s="14"/>
      <c r="AD18" s="15"/>
      <c r="AE18" s="16"/>
      <c r="AG18" s="14"/>
      <c r="AH18" s="15"/>
      <c r="AI18" s="16"/>
      <c r="AK18" s="14"/>
      <c r="AL18" s="15"/>
      <c r="AM18" s="16"/>
      <c r="AO18" s="14"/>
      <c r="AP18" s="15"/>
      <c r="AQ18" s="16"/>
      <c r="AS18" s="14"/>
      <c r="AT18" s="15"/>
      <c r="AU18" s="16"/>
      <c r="AW18" s="14"/>
      <c r="AX18" s="15"/>
      <c r="AY18" s="16"/>
      <c r="BA18" s="14"/>
      <c r="BB18" s="15"/>
      <c r="BC18" s="16"/>
      <c r="BE18" s="14"/>
      <c r="BF18" s="15"/>
      <c r="BG18" s="16"/>
      <c r="BI18" s="14"/>
      <c r="BJ18" s="15"/>
      <c r="BK18" s="16"/>
      <c r="BM18" s="14"/>
      <c r="BN18" s="15"/>
      <c r="BO18" s="16"/>
      <c r="BQ18" s="14"/>
      <c r="BR18" s="15"/>
      <c r="BS18" s="16"/>
      <c r="BU18" s="14"/>
      <c r="BV18" s="15"/>
      <c r="BW18" s="16"/>
      <c r="BY18" s="14"/>
      <c r="BZ18" s="15"/>
      <c r="CA18" s="16"/>
      <c r="CC18" s="14"/>
      <c r="CD18" s="15"/>
      <c r="CE18" s="16"/>
      <c r="CG18" s="14"/>
      <c r="CH18" s="15"/>
      <c r="CI18" s="16"/>
      <c r="CK18" s="14"/>
      <c r="CL18" s="15"/>
      <c r="CM18" s="16"/>
      <c r="CO18" s="14"/>
      <c r="CP18" s="15"/>
      <c r="CQ18" s="16"/>
      <c r="CS18" s="14"/>
      <c r="CT18" s="15"/>
      <c r="CU18" s="16"/>
      <c r="CW18" s="14"/>
      <c r="CX18" s="15"/>
      <c r="CY18" s="16"/>
      <c r="DA18" s="14"/>
      <c r="DB18" s="15"/>
      <c r="DC18" s="16"/>
    </row>
    <row r="19" spans="1:107" x14ac:dyDescent="0.25">
      <c r="A19" s="65" t="s">
        <v>849</v>
      </c>
      <c r="B19" s="65"/>
      <c r="C19" s="66"/>
      <c r="E19" s="65" t="s">
        <v>849</v>
      </c>
      <c r="F19" s="65"/>
      <c r="G19" s="66"/>
      <c r="I19" s="65" t="s">
        <v>849</v>
      </c>
      <c r="J19" s="65"/>
      <c r="K19" s="66"/>
      <c r="M19" s="65" t="s">
        <v>849</v>
      </c>
      <c r="N19" s="65"/>
      <c r="O19" s="66"/>
      <c r="Q19" s="65" t="s">
        <v>849</v>
      </c>
      <c r="R19" s="65"/>
      <c r="S19" s="66"/>
      <c r="U19" s="65" t="s">
        <v>849</v>
      </c>
      <c r="V19" s="65"/>
      <c r="W19" s="66"/>
      <c r="Y19" s="65" t="s">
        <v>849</v>
      </c>
      <c r="Z19" s="65"/>
      <c r="AA19" s="66"/>
      <c r="AC19" s="65" t="s">
        <v>849</v>
      </c>
      <c r="AD19" s="65"/>
      <c r="AE19" s="66"/>
      <c r="AG19" s="65" t="s">
        <v>849</v>
      </c>
      <c r="AH19" s="65"/>
      <c r="AI19" s="66"/>
      <c r="AK19" s="65" t="s">
        <v>849</v>
      </c>
      <c r="AL19" s="65"/>
      <c r="AM19" s="66"/>
      <c r="AO19" s="65" t="s">
        <v>849</v>
      </c>
      <c r="AP19" s="65"/>
      <c r="AQ19" s="66"/>
      <c r="AS19" s="65" t="s">
        <v>849</v>
      </c>
      <c r="AT19" s="65"/>
      <c r="AU19" s="66"/>
      <c r="AW19" s="65" t="s">
        <v>849</v>
      </c>
      <c r="AX19" s="65"/>
      <c r="AY19" s="66"/>
      <c r="BA19" s="65" t="s">
        <v>849</v>
      </c>
      <c r="BB19" s="65"/>
      <c r="BC19" s="66"/>
      <c r="BE19" s="65" t="s">
        <v>849</v>
      </c>
      <c r="BF19" s="65"/>
      <c r="BG19" s="66"/>
      <c r="BI19" s="65" t="s">
        <v>849</v>
      </c>
      <c r="BJ19" s="65"/>
      <c r="BK19" s="66"/>
      <c r="BM19" s="65" t="s">
        <v>849</v>
      </c>
      <c r="BN19" s="65"/>
      <c r="BO19" s="66"/>
      <c r="BQ19" s="65" t="s">
        <v>849</v>
      </c>
      <c r="BR19" s="65"/>
      <c r="BS19" s="66"/>
      <c r="BU19" s="65" t="s">
        <v>849</v>
      </c>
      <c r="BV19" s="65"/>
      <c r="BW19" s="66"/>
      <c r="BY19" s="65" t="s">
        <v>849</v>
      </c>
      <c r="BZ19" s="65"/>
      <c r="CA19" s="66"/>
      <c r="CC19" s="65" t="s">
        <v>849</v>
      </c>
      <c r="CD19" s="65"/>
      <c r="CE19" s="66"/>
      <c r="CG19" s="65" t="s">
        <v>849</v>
      </c>
      <c r="CH19" s="65"/>
      <c r="CI19" s="66"/>
      <c r="CK19" s="65" t="s">
        <v>849</v>
      </c>
      <c r="CL19" s="65"/>
      <c r="CM19" s="66"/>
      <c r="CO19" s="65" t="s">
        <v>849</v>
      </c>
      <c r="CP19" s="65"/>
      <c r="CQ19" s="66"/>
      <c r="CS19" s="65" t="s">
        <v>849</v>
      </c>
      <c r="CT19" s="65"/>
      <c r="CU19" s="66"/>
      <c r="CW19" s="65" t="s">
        <v>849</v>
      </c>
      <c r="CX19" s="65"/>
      <c r="CY19" s="66"/>
      <c r="DA19" s="65" t="s">
        <v>849</v>
      </c>
      <c r="DB19" s="65"/>
      <c r="DC19" s="66"/>
    </row>
    <row r="20" spans="1:107" x14ac:dyDescent="0.25">
      <c r="A20" s="17">
        <v>1</v>
      </c>
      <c r="B20" s="11" t="s">
        <v>850</v>
      </c>
      <c r="C20" s="18" t="s">
        <v>851</v>
      </c>
      <c r="E20" s="17">
        <v>1</v>
      </c>
      <c r="F20" s="11" t="s">
        <v>880</v>
      </c>
      <c r="G20" s="18" t="s">
        <v>867</v>
      </c>
      <c r="I20" s="17">
        <v>1</v>
      </c>
      <c r="J20" s="11" t="s">
        <v>883</v>
      </c>
      <c r="K20" s="18" t="s">
        <v>872</v>
      </c>
      <c r="M20" s="17">
        <v>1</v>
      </c>
      <c r="N20" s="11" t="s">
        <v>937</v>
      </c>
      <c r="O20" s="18" t="s">
        <v>885</v>
      </c>
      <c r="Q20" s="17">
        <v>1</v>
      </c>
      <c r="R20" s="11" t="s">
        <v>940</v>
      </c>
      <c r="S20" s="18" t="s">
        <v>890</v>
      </c>
      <c r="U20" s="17">
        <v>1</v>
      </c>
      <c r="V20" s="11" t="s">
        <v>941</v>
      </c>
      <c r="W20" s="18" t="s">
        <v>895</v>
      </c>
      <c r="Y20" s="17">
        <v>1</v>
      </c>
      <c r="Z20" s="11" t="s">
        <v>944</v>
      </c>
      <c r="AA20" s="18" t="s">
        <v>900</v>
      </c>
      <c r="AC20" s="17">
        <v>1</v>
      </c>
      <c r="AD20" s="11" t="s">
        <v>945</v>
      </c>
      <c r="AE20" s="18" t="s">
        <v>905</v>
      </c>
      <c r="AG20" s="17">
        <v>1</v>
      </c>
      <c r="AH20" s="11" t="s">
        <v>948</v>
      </c>
      <c r="AI20" s="18" t="s">
        <v>910</v>
      </c>
      <c r="AK20" s="17">
        <v>1</v>
      </c>
      <c r="AL20" s="11" t="s">
        <v>949</v>
      </c>
      <c r="AM20" s="18" t="s">
        <v>915</v>
      </c>
      <c r="AO20" s="17">
        <v>1</v>
      </c>
      <c r="AP20" s="11" t="s">
        <v>933</v>
      </c>
      <c r="AQ20" s="18" t="s">
        <v>920</v>
      </c>
      <c r="AS20" s="17">
        <v>1</v>
      </c>
      <c r="AT20" s="11" t="s">
        <v>934</v>
      </c>
      <c r="AU20" s="18" t="s">
        <v>925</v>
      </c>
      <c r="AW20" s="17">
        <v>1</v>
      </c>
      <c r="AX20" s="11" t="s">
        <v>936</v>
      </c>
      <c r="AY20" s="18" t="s">
        <v>927</v>
      </c>
      <c r="BA20" s="17">
        <v>1</v>
      </c>
      <c r="BB20" s="11" t="s">
        <v>952</v>
      </c>
      <c r="BC20" s="18" t="s">
        <v>932</v>
      </c>
      <c r="BE20" s="17">
        <v>1</v>
      </c>
      <c r="BF20" s="11" t="s">
        <v>1023</v>
      </c>
      <c r="BG20" s="18" t="s">
        <v>957</v>
      </c>
      <c r="BI20" s="17">
        <v>1</v>
      </c>
      <c r="BJ20" s="11" t="s">
        <v>1022</v>
      </c>
      <c r="BK20" s="18" t="s">
        <v>962</v>
      </c>
      <c r="BM20" s="17">
        <v>1</v>
      </c>
      <c r="BN20" s="11" t="s">
        <v>937</v>
      </c>
      <c r="BO20" s="18" t="s">
        <v>964</v>
      </c>
      <c r="BQ20" s="17">
        <v>1</v>
      </c>
      <c r="BR20" s="11" t="s">
        <v>1020</v>
      </c>
      <c r="BS20" s="18" t="s">
        <v>968</v>
      </c>
      <c r="BU20" s="17">
        <v>1</v>
      </c>
      <c r="BV20" s="11" t="s">
        <v>1017</v>
      </c>
      <c r="BW20" s="18" t="s">
        <v>974</v>
      </c>
      <c r="BY20" s="17">
        <v>1</v>
      </c>
      <c r="BZ20" s="11" t="s">
        <v>1016</v>
      </c>
      <c r="CA20" s="18" t="s">
        <v>979</v>
      </c>
      <c r="CC20" s="17">
        <v>1</v>
      </c>
      <c r="CD20" s="11" t="s">
        <v>1013</v>
      </c>
      <c r="CE20" s="18" t="s">
        <v>984</v>
      </c>
      <c r="CG20" s="17">
        <v>1</v>
      </c>
      <c r="CH20" s="11" t="s">
        <v>1012</v>
      </c>
      <c r="CI20" s="18" t="s">
        <v>964</v>
      </c>
      <c r="CK20" s="17">
        <v>1</v>
      </c>
      <c r="CL20" s="11" t="s">
        <v>1009</v>
      </c>
      <c r="CM20" s="18" t="s">
        <v>993</v>
      </c>
      <c r="CO20" s="17">
        <v>1</v>
      </c>
      <c r="CP20" s="11" t="s">
        <v>1008</v>
      </c>
      <c r="CQ20" s="18" t="s">
        <v>998</v>
      </c>
      <c r="CS20" s="17">
        <v>1</v>
      </c>
      <c r="CT20" s="11" t="s">
        <v>1006</v>
      </c>
      <c r="CU20" s="18" t="s">
        <v>1000</v>
      </c>
      <c r="CW20" s="17">
        <v>1</v>
      </c>
      <c r="CX20" s="11" t="s">
        <v>1005</v>
      </c>
      <c r="CY20" s="18" t="s">
        <v>1002</v>
      </c>
      <c r="DA20" s="17">
        <v>1</v>
      </c>
      <c r="DB20" s="11" t="s">
        <v>1004</v>
      </c>
      <c r="DC20" s="18" t="s">
        <v>1002</v>
      </c>
    </row>
    <row r="21" spans="1:107" x14ac:dyDescent="0.25">
      <c r="A21" s="19"/>
      <c r="B21" s="20"/>
      <c r="C21" s="21"/>
      <c r="E21" s="19"/>
      <c r="F21" s="20"/>
      <c r="G21" s="21"/>
      <c r="I21" s="19"/>
      <c r="J21" s="20"/>
      <c r="K21" s="21"/>
      <c r="M21" s="19"/>
      <c r="N21" s="20"/>
      <c r="O21" s="21"/>
      <c r="Q21" s="19"/>
      <c r="R21" s="20"/>
      <c r="S21" s="21"/>
      <c r="U21" s="19"/>
      <c r="V21" s="20"/>
      <c r="W21" s="21"/>
      <c r="Y21" s="19"/>
      <c r="Z21" s="20"/>
      <c r="AA21" s="21"/>
      <c r="AC21" s="19"/>
      <c r="AD21" s="20"/>
      <c r="AE21" s="21"/>
      <c r="AG21" s="19"/>
      <c r="AH21" s="20"/>
      <c r="AI21" s="21"/>
      <c r="AK21" s="19"/>
      <c r="AL21" s="20"/>
      <c r="AM21" s="21"/>
      <c r="AO21" s="19"/>
      <c r="AP21" s="20"/>
      <c r="AQ21" s="21"/>
      <c r="AS21" s="19"/>
      <c r="AT21" s="20"/>
      <c r="AU21" s="21"/>
      <c r="AW21" s="19"/>
      <c r="AX21" s="20"/>
      <c r="AY21" s="21"/>
      <c r="BA21" s="19"/>
      <c r="BB21" s="20"/>
      <c r="BC21" s="21"/>
      <c r="BE21" s="19"/>
      <c r="BF21" s="20"/>
      <c r="BG21" s="21"/>
      <c r="BI21" s="19"/>
      <c r="BJ21" s="20"/>
      <c r="BK21" s="21"/>
      <c r="BM21" s="19"/>
      <c r="BN21" s="20"/>
      <c r="BO21" s="21"/>
      <c r="BQ21" s="19"/>
      <c r="BR21" s="20"/>
      <c r="BS21" s="21"/>
      <c r="BU21" s="19"/>
      <c r="BV21" s="20"/>
      <c r="BW21" s="21"/>
      <c r="BY21" s="19"/>
      <c r="BZ21" s="20"/>
      <c r="CA21" s="21"/>
      <c r="CC21" s="19"/>
      <c r="CD21" s="20"/>
      <c r="CE21" s="21"/>
      <c r="CG21" s="19"/>
      <c r="CH21" s="20"/>
      <c r="CI21" s="21"/>
      <c r="CK21" s="19"/>
      <c r="CL21" s="20"/>
      <c r="CM21" s="21"/>
      <c r="CO21" s="19"/>
      <c r="CP21" s="20"/>
      <c r="CQ21" s="21"/>
      <c r="CS21" s="19"/>
      <c r="CT21" s="20"/>
      <c r="CU21" s="21"/>
      <c r="CW21" s="19"/>
      <c r="CX21" s="20"/>
      <c r="CY21" s="21"/>
      <c r="DA21" s="19"/>
      <c r="DB21" s="20"/>
      <c r="DC21" s="21"/>
    </row>
    <row r="22" spans="1:107" x14ac:dyDescent="0.25">
      <c r="A22" s="65" t="s">
        <v>852</v>
      </c>
      <c r="B22" s="65"/>
      <c r="C22" s="66"/>
      <c r="E22" s="65" t="s">
        <v>852</v>
      </c>
      <c r="F22" s="65"/>
      <c r="G22" s="66"/>
      <c r="I22" s="65" t="s">
        <v>852</v>
      </c>
      <c r="J22" s="65"/>
      <c r="K22" s="66"/>
      <c r="M22" s="65" t="s">
        <v>852</v>
      </c>
      <c r="N22" s="65"/>
      <c r="O22" s="66"/>
      <c r="Q22" s="65" t="s">
        <v>852</v>
      </c>
      <c r="R22" s="65"/>
      <c r="S22" s="66"/>
      <c r="U22" s="65" t="s">
        <v>852</v>
      </c>
      <c r="V22" s="65"/>
      <c r="W22" s="66"/>
      <c r="Y22" s="65" t="s">
        <v>852</v>
      </c>
      <c r="Z22" s="65"/>
      <c r="AA22" s="66"/>
      <c r="AC22" s="65" t="s">
        <v>852</v>
      </c>
      <c r="AD22" s="65"/>
      <c r="AE22" s="66"/>
      <c r="AG22" s="65" t="s">
        <v>852</v>
      </c>
      <c r="AH22" s="65"/>
      <c r="AI22" s="66"/>
      <c r="AK22" s="65" t="s">
        <v>852</v>
      </c>
      <c r="AL22" s="65"/>
      <c r="AM22" s="66"/>
      <c r="AO22" s="65" t="s">
        <v>852</v>
      </c>
      <c r="AP22" s="65"/>
      <c r="AQ22" s="66"/>
      <c r="AS22" s="65" t="s">
        <v>852</v>
      </c>
      <c r="AT22" s="65"/>
      <c r="AU22" s="66"/>
      <c r="AW22" s="65" t="s">
        <v>852</v>
      </c>
      <c r="AX22" s="65"/>
      <c r="AY22" s="66"/>
      <c r="BA22" s="65" t="s">
        <v>852</v>
      </c>
      <c r="BB22" s="65"/>
      <c r="BC22" s="66"/>
      <c r="BE22" s="65" t="s">
        <v>852</v>
      </c>
      <c r="BF22" s="65"/>
      <c r="BG22" s="66"/>
      <c r="BI22" s="67" t="s">
        <v>852</v>
      </c>
      <c r="BJ22" s="65"/>
      <c r="BK22" s="66"/>
      <c r="BM22" s="65" t="s">
        <v>852</v>
      </c>
      <c r="BN22" s="65"/>
      <c r="BO22" s="66"/>
      <c r="BQ22" s="65" t="s">
        <v>852</v>
      </c>
      <c r="BR22" s="65"/>
      <c r="BS22" s="66"/>
      <c r="BU22" s="65" t="s">
        <v>852</v>
      </c>
      <c r="BV22" s="65"/>
      <c r="BW22" s="66"/>
      <c r="BY22" s="65" t="s">
        <v>852</v>
      </c>
      <c r="BZ22" s="65"/>
      <c r="CA22" s="66"/>
      <c r="CC22" s="65" t="s">
        <v>852</v>
      </c>
      <c r="CD22" s="65"/>
      <c r="CE22" s="66"/>
      <c r="CG22" s="65" t="s">
        <v>852</v>
      </c>
      <c r="CH22" s="65"/>
      <c r="CI22" s="66"/>
      <c r="CK22" s="65" t="s">
        <v>852</v>
      </c>
      <c r="CL22" s="65"/>
      <c r="CM22" s="66"/>
      <c r="CO22" s="65" t="s">
        <v>852</v>
      </c>
      <c r="CP22" s="65"/>
      <c r="CQ22" s="66"/>
      <c r="CS22" s="65" t="s">
        <v>852</v>
      </c>
      <c r="CT22" s="65"/>
      <c r="CU22" s="66"/>
      <c r="CW22" s="65" t="s">
        <v>852</v>
      </c>
      <c r="CX22" s="65"/>
      <c r="CY22" s="66"/>
      <c r="DA22" s="65" t="s">
        <v>852</v>
      </c>
      <c r="DB22" s="65"/>
      <c r="DC22" s="66"/>
    </row>
    <row r="23" spans="1:107" x14ac:dyDescent="0.25">
      <c r="A23" s="39">
        <v>1</v>
      </c>
      <c r="B23" s="17" t="s">
        <v>853</v>
      </c>
      <c r="C23" s="18" t="s">
        <v>854</v>
      </c>
      <c r="E23" s="39">
        <v>1</v>
      </c>
      <c r="F23" s="17" t="s">
        <v>868</v>
      </c>
      <c r="G23" s="18" t="s">
        <v>854</v>
      </c>
      <c r="I23" s="39">
        <v>1</v>
      </c>
      <c r="J23" s="17" t="s">
        <v>873</v>
      </c>
      <c r="K23" s="18" t="s">
        <v>854</v>
      </c>
      <c r="M23" s="39">
        <v>1</v>
      </c>
      <c r="N23" s="17" t="s">
        <v>886</v>
      </c>
      <c r="O23" s="18" t="s">
        <v>854</v>
      </c>
      <c r="Q23" s="39">
        <v>1</v>
      </c>
      <c r="R23" s="17" t="s">
        <v>891</v>
      </c>
      <c r="S23" s="18" t="s">
        <v>854</v>
      </c>
      <c r="U23" s="39">
        <v>1</v>
      </c>
      <c r="V23" s="17" t="s">
        <v>896</v>
      </c>
      <c r="W23" s="18" t="s">
        <v>854</v>
      </c>
      <c r="Y23" s="39">
        <v>1</v>
      </c>
      <c r="Z23" s="17" t="s">
        <v>901</v>
      </c>
      <c r="AA23" s="18" t="s">
        <v>854</v>
      </c>
      <c r="AC23" s="39">
        <v>1</v>
      </c>
      <c r="AD23" s="17" t="s">
        <v>906</v>
      </c>
      <c r="AE23" s="18" t="s">
        <v>854</v>
      </c>
      <c r="AG23" s="39">
        <v>1</v>
      </c>
      <c r="AH23" s="17" t="s">
        <v>911</v>
      </c>
      <c r="AI23" s="18" t="s">
        <v>854</v>
      </c>
      <c r="AK23" s="39">
        <v>1</v>
      </c>
      <c r="AL23" s="17" t="s">
        <v>916</v>
      </c>
      <c r="AM23" s="18" t="s">
        <v>854</v>
      </c>
      <c r="AO23" s="39">
        <v>1</v>
      </c>
      <c r="AP23" s="17" t="s">
        <v>921</v>
      </c>
      <c r="AQ23" s="18" t="s">
        <v>854</v>
      </c>
      <c r="AS23" s="39"/>
      <c r="AT23" s="17"/>
      <c r="AU23" s="18"/>
      <c r="AW23" s="39">
        <v>1</v>
      </c>
      <c r="AX23" s="17" t="s">
        <v>928</v>
      </c>
      <c r="AY23" s="18" t="s">
        <v>854</v>
      </c>
      <c r="BA23" s="39"/>
      <c r="BB23" s="17"/>
      <c r="BC23" s="18"/>
      <c r="BE23" s="39">
        <v>1</v>
      </c>
      <c r="BF23" s="17" t="s">
        <v>958</v>
      </c>
      <c r="BG23" s="18" t="s">
        <v>854</v>
      </c>
      <c r="BI23" s="46"/>
      <c r="BJ23" s="47"/>
      <c r="BK23" s="23"/>
      <c r="BM23" s="39">
        <v>1</v>
      </c>
      <c r="BN23" s="17" t="s">
        <v>965</v>
      </c>
      <c r="BO23" s="18" t="s">
        <v>854</v>
      </c>
      <c r="BQ23" s="39">
        <v>1</v>
      </c>
      <c r="BR23" s="17" t="s">
        <v>969</v>
      </c>
      <c r="BS23" s="18" t="s">
        <v>854</v>
      </c>
      <c r="BU23" s="39">
        <v>1</v>
      </c>
      <c r="BV23" s="17" t="s">
        <v>975</v>
      </c>
      <c r="BW23" s="18" t="s">
        <v>854</v>
      </c>
      <c r="BY23" s="39">
        <v>1</v>
      </c>
      <c r="BZ23" s="17" t="s">
        <v>980</v>
      </c>
      <c r="CA23" s="18" t="s">
        <v>854</v>
      </c>
      <c r="CC23" s="39">
        <v>1</v>
      </c>
      <c r="CD23" s="17" t="s">
        <v>985</v>
      </c>
      <c r="CE23" s="18" t="s">
        <v>854</v>
      </c>
      <c r="CG23" s="39">
        <v>1</v>
      </c>
      <c r="CH23" s="17" t="s">
        <v>989</v>
      </c>
      <c r="CI23" s="18" t="s">
        <v>854</v>
      </c>
      <c r="CK23" s="39">
        <v>1</v>
      </c>
      <c r="CL23" s="17" t="s">
        <v>994</v>
      </c>
      <c r="CM23" s="18" t="s">
        <v>854</v>
      </c>
      <c r="CO23" s="39">
        <v>1</v>
      </c>
      <c r="CP23" s="17" t="s">
        <v>921</v>
      </c>
      <c r="CQ23" s="18" t="s">
        <v>854</v>
      </c>
      <c r="CS23" s="39">
        <v>1</v>
      </c>
      <c r="CT23" s="17" t="s">
        <v>928</v>
      </c>
      <c r="CU23" s="18" t="s">
        <v>854</v>
      </c>
      <c r="CW23" s="39">
        <v>1</v>
      </c>
      <c r="CX23" s="17" t="s">
        <v>958</v>
      </c>
      <c r="CY23" s="18" t="s">
        <v>854</v>
      </c>
      <c r="DA23" s="39">
        <v>1</v>
      </c>
      <c r="DB23" s="17" t="s">
        <v>958</v>
      </c>
      <c r="DC23" s="18" t="s">
        <v>854</v>
      </c>
    </row>
    <row r="24" spans="1:107" x14ac:dyDescent="0.25">
      <c r="A24" s="40">
        <v>1</v>
      </c>
      <c r="B24" s="17" t="s">
        <v>855</v>
      </c>
      <c r="C24" s="18" t="s">
        <v>856</v>
      </c>
      <c r="E24" s="40">
        <v>1</v>
      </c>
      <c r="F24" s="17" t="s">
        <v>869</v>
      </c>
      <c r="G24" s="18" t="s">
        <v>856</v>
      </c>
      <c r="I24" s="40">
        <v>1</v>
      </c>
      <c r="J24" s="17" t="s">
        <v>874</v>
      </c>
      <c r="K24" s="18" t="s">
        <v>856</v>
      </c>
      <c r="M24" s="40">
        <v>1</v>
      </c>
      <c r="N24" s="17" t="s">
        <v>887</v>
      </c>
      <c r="O24" s="18" t="s">
        <v>856</v>
      </c>
      <c r="Q24" s="40">
        <v>1</v>
      </c>
      <c r="R24" s="17" t="s">
        <v>892</v>
      </c>
      <c r="S24" s="18" t="s">
        <v>856</v>
      </c>
      <c r="U24" s="40">
        <v>1</v>
      </c>
      <c r="V24" s="17" t="s">
        <v>897</v>
      </c>
      <c r="W24" s="18" t="s">
        <v>856</v>
      </c>
      <c r="Y24" s="40">
        <v>1</v>
      </c>
      <c r="Z24" s="17" t="s">
        <v>902</v>
      </c>
      <c r="AA24" s="18" t="s">
        <v>856</v>
      </c>
      <c r="AC24" s="40">
        <v>1</v>
      </c>
      <c r="AD24" s="17" t="s">
        <v>907</v>
      </c>
      <c r="AE24" s="18" t="s">
        <v>856</v>
      </c>
      <c r="AG24" s="40">
        <v>1</v>
      </c>
      <c r="AH24" s="17" t="s">
        <v>912</v>
      </c>
      <c r="AI24" s="18" t="s">
        <v>856</v>
      </c>
      <c r="AK24" s="40">
        <v>1</v>
      </c>
      <c r="AL24" s="17" t="s">
        <v>917</v>
      </c>
      <c r="AM24" s="18" t="s">
        <v>856</v>
      </c>
      <c r="AO24" s="40">
        <v>1</v>
      </c>
      <c r="AP24" s="17" t="s">
        <v>922</v>
      </c>
      <c r="AQ24" s="18" t="s">
        <v>856</v>
      </c>
      <c r="AS24" s="40"/>
      <c r="AT24" s="17"/>
      <c r="AU24" s="18"/>
      <c r="AW24" s="40">
        <v>1</v>
      </c>
      <c r="AX24" s="17" t="s">
        <v>929</v>
      </c>
      <c r="AY24" s="18" t="s">
        <v>856</v>
      </c>
      <c r="BA24" s="40"/>
      <c r="BB24" s="17"/>
      <c r="BC24" s="18"/>
      <c r="BE24" s="40">
        <v>1</v>
      </c>
      <c r="BF24" s="17" t="s">
        <v>959</v>
      </c>
      <c r="BG24" s="18" t="s">
        <v>856</v>
      </c>
      <c r="BI24" s="50"/>
      <c r="BJ24" s="47"/>
      <c r="BK24" s="23"/>
      <c r="BM24" s="40">
        <v>1</v>
      </c>
      <c r="BN24" s="17" t="s">
        <v>966</v>
      </c>
      <c r="BO24" s="18" t="s">
        <v>856</v>
      </c>
      <c r="BQ24" s="40">
        <v>1</v>
      </c>
      <c r="BR24" s="17" t="s">
        <v>970</v>
      </c>
      <c r="BS24" s="18" t="s">
        <v>856</v>
      </c>
      <c r="BU24" s="40">
        <v>1</v>
      </c>
      <c r="BV24" s="17" t="s">
        <v>976</v>
      </c>
      <c r="BW24" s="18" t="s">
        <v>856</v>
      </c>
      <c r="BY24" s="40">
        <v>1</v>
      </c>
      <c r="BZ24" s="17" t="s">
        <v>981</v>
      </c>
      <c r="CA24" s="18" t="s">
        <v>856</v>
      </c>
      <c r="CC24" s="40">
        <v>1</v>
      </c>
      <c r="CD24" s="17" t="s">
        <v>986</v>
      </c>
      <c r="CE24" s="18" t="s">
        <v>856</v>
      </c>
      <c r="CG24" s="40">
        <v>1</v>
      </c>
      <c r="CH24" s="17" t="s">
        <v>990</v>
      </c>
      <c r="CI24" s="18" t="s">
        <v>856</v>
      </c>
      <c r="CK24" s="40">
        <v>1</v>
      </c>
      <c r="CL24" s="17" t="s">
        <v>995</v>
      </c>
      <c r="CM24" s="18" t="s">
        <v>856</v>
      </c>
      <c r="CO24" s="40">
        <v>1</v>
      </c>
      <c r="CP24" s="17" t="s">
        <v>922</v>
      </c>
      <c r="CQ24" s="18" t="s">
        <v>856</v>
      </c>
      <c r="CS24" s="40">
        <v>1</v>
      </c>
      <c r="CT24" s="17" t="s">
        <v>929</v>
      </c>
      <c r="CU24" s="18" t="s">
        <v>856</v>
      </c>
      <c r="CW24" s="40">
        <v>1</v>
      </c>
      <c r="CX24" s="17" t="s">
        <v>959</v>
      </c>
      <c r="CY24" s="18" t="s">
        <v>856</v>
      </c>
      <c r="DA24" s="40"/>
      <c r="DB24" s="17"/>
      <c r="DC24" s="18"/>
    </row>
    <row r="25" spans="1:107" x14ac:dyDescent="0.25">
      <c r="A25" s="40">
        <v>1</v>
      </c>
      <c r="B25" s="17" t="s">
        <v>857</v>
      </c>
      <c r="C25" s="18" t="s">
        <v>858</v>
      </c>
      <c r="E25" s="40">
        <v>1</v>
      </c>
      <c r="F25" s="17" t="s">
        <v>870</v>
      </c>
      <c r="G25" s="18" t="s">
        <v>858</v>
      </c>
      <c r="I25" s="40">
        <v>1</v>
      </c>
      <c r="J25" s="17" t="s">
        <v>875</v>
      </c>
      <c r="K25" s="18" t="s">
        <v>858</v>
      </c>
      <c r="M25" s="40">
        <v>1</v>
      </c>
      <c r="N25" s="17" t="s">
        <v>888</v>
      </c>
      <c r="O25" s="18" t="s">
        <v>858</v>
      </c>
      <c r="Q25" s="40">
        <v>1</v>
      </c>
      <c r="R25" s="17" t="s">
        <v>893</v>
      </c>
      <c r="S25" s="18" t="s">
        <v>858</v>
      </c>
      <c r="U25" s="40">
        <v>1</v>
      </c>
      <c r="V25" s="17" t="s">
        <v>898</v>
      </c>
      <c r="W25" s="18" t="s">
        <v>858</v>
      </c>
      <c r="Y25" s="40">
        <v>1</v>
      </c>
      <c r="Z25" s="17" t="s">
        <v>903</v>
      </c>
      <c r="AA25" s="18" t="s">
        <v>858</v>
      </c>
      <c r="AC25" s="40">
        <v>1</v>
      </c>
      <c r="AD25" s="17" t="s">
        <v>908</v>
      </c>
      <c r="AE25" s="18" t="s">
        <v>858</v>
      </c>
      <c r="AG25" s="40">
        <v>1</v>
      </c>
      <c r="AH25" s="17" t="s">
        <v>913</v>
      </c>
      <c r="AI25" s="18" t="s">
        <v>858</v>
      </c>
      <c r="AK25" s="40">
        <v>1</v>
      </c>
      <c r="AL25" s="17" t="s">
        <v>918</v>
      </c>
      <c r="AM25" s="18" t="s">
        <v>858</v>
      </c>
      <c r="AO25" s="40">
        <v>1</v>
      </c>
      <c r="AP25" s="17" t="s">
        <v>923</v>
      </c>
      <c r="AQ25" s="18" t="s">
        <v>858</v>
      </c>
      <c r="AS25" s="40">
        <v>1</v>
      </c>
      <c r="AT25" s="17" t="s">
        <v>923</v>
      </c>
      <c r="AU25" s="18" t="s">
        <v>858</v>
      </c>
      <c r="AW25" s="40">
        <v>1</v>
      </c>
      <c r="AX25" s="17" t="s">
        <v>930</v>
      </c>
      <c r="AY25" s="18" t="s">
        <v>858</v>
      </c>
      <c r="BA25" s="40">
        <v>1</v>
      </c>
      <c r="BB25" s="17" t="s">
        <v>930</v>
      </c>
      <c r="BC25" s="18" t="s">
        <v>858</v>
      </c>
      <c r="BE25" s="40">
        <v>1</v>
      </c>
      <c r="BF25" s="17" t="s">
        <v>960</v>
      </c>
      <c r="BG25" s="18" t="s">
        <v>858</v>
      </c>
      <c r="BI25" s="40">
        <v>1</v>
      </c>
      <c r="BJ25" s="48" t="s">
        <v>960</v>
      </c>
      <c r="BK25" s="18" t="s">
        <v>858</v>
      </c>
      <c r="BM25" s="40">
        <v>1</v>
      </c>
      <c r="BN25" s="17" t="s">
        <v>967</v>
      </c>
      <c r="BO25" s="18" t="s">
        <v>858</v>
      </c>
      <c r="BQ25" s="40">
        <v>1</v>
      </c>
      <c r="BR25" s="17" t="s">
        <v>971</v>
      </c>
      <c r="BS25" s="18" t="s">
        <v>858</v>
      </c>
      <c r="BU25" s="40">
        <v>1</v>
      </c>
      <c r="BV25" s="17" t="s">
        <v>977</v>
      </c>
      <c r="BW25" s="18" t="s">
        <v>858</v>
      </c>
      <c r="BY25" s="40">
        <v>1</v>
      </c>
      <c r="BZ25" s="17" t="s">
        <v>982</v>
      </c>
      <c r="CA25" s="18" t="s">
        <v>858</v>
      </c>
      <c r="CC25" s="40">
        <v>1</v>
      </c>
      <c r="CD25" s="17" t="s">
        <v>987</v>
      </c>
      <c r="CE25" s="18" t="s">
        <v>858</v>
      </c>
      <c r="CG25" s="40">
        <v>1</v>
      </c>
      <c r="CH25" s="17" t="s">
        <v>991</v>
      </c>
      <c r="CI25" s="18" t="s">
        <v>858</v>
      </c>
      <c r="CK25" s="40">
        <v>1</v>
      </c>
      <c r="CL25" s="17" t="s">
        <v>996</v>
      </c>
      <c r="CM25" s="18" t="s">
        <v>858</v>
      </c>
      <c r="CO25" s="40">
        <v>1</v>
      </c>
      <c r="CP25" s="17" t="s">
        <v>923</v>
      </c>
      <c r="CQ25" s="18" t="s">
        <v>858</v>
      </c>
      <c r="CS25" s="40">
        <v>1</v>
      </c>
      <c r="CT25" s="17" t="s">
        <v>930</v>
      </c>
      <c r="CU25" s="18" t="s">
        <v>858</v>
      </c>
      <c r="CW25" s="40">
        <v>1</v>
      </c>
      <c r="CX25" s="17" t="s">
        <v>960</v>
      </c>
      <c r="CY25" s="18" t="s">
        <v>858</v>
      </c>
      <c r="DA25" s="40"/>
      <c r="DB25" s="17"/>
      <c r="DC25" s="18"/>
    </row>
    <row r="26" spans="1:107" x14ac:dyDescent="0.25">
      <c r="A26" s="41">
        <v>1</v>
      </c>
      <c r="B26" s="22" t="s">
        <v>859</v>
      </c>
      <c r="C26" s="18" t="s">
        <v>860</v>
      </c>
      <c r="E26" s="41">
        <v>1</v>
      </c>
      <c r="F26" s="11" t="s">
        <v>881</v>
      </c>
      <c r="G26" s="18" t="s">
        <v>860</v>
      </c>
      <c r="I26" s="41">
        <v>1</v>
      </c>
      <c r="J26" s="11" t="s">
        <v>882</v>
      </c>
      <c r="K26" s="18" t="s">
        <v>860</v>
      </c>
      <c r="M26" s="41">
        <v>1</v>
      </c>
      <c r="N26" s="11" t="s">
        <v>938</v>
      </c>
      <c r="O26" s="18" t="s">
        <v>860</v>
      </c>
      <c r="Q26" s="41">
        <v>1</v>
      </c>
      <c r="R26" s="11" t="s">
        <v>939</v>
      </c>
      <c r="S26" s="18" t="s">
        <v>860</v>
      </c>
      <c r="U26" s="41">
        <v>1</v>
      </c>
      <c r="V26" s="11" t="s">
        <v>942</v>
      </c>
      <c r="W26" s="18" t="s">
        <v>860</v>
      </c>
      <c r="Y26" s="41">
        <v>1</v>
      </c>
      <c r="Z26" s="11" t="s">
        <v>943</v>
      </c>
      <c r="AA26" s="18" t="s">
        <v>860</v>
      </c>
      <c r="AC26" s="41">
        <v>1</v>
      </c>
      <c r="AD26" s="11" t="s">
        <v>946</v>
      </c>
      <c r="AE26" s="18" t="s">
        <v>860</v>
      </c>
      <c r="AG26" s="41">
        <v>1</v>
      </c>
      <c r="AH26" s="11" t="s">
        <v>947</v>
      </c>
      <c r="AI26" s="18" t="s">
        <v>860</v>
      </c>
      <c r="AK26" s="41">
        <v>1</v>
      </c>
      <c r="AL26" s="11" t="s">
        <v>950</v>
      </c>
      <c r="AM26" s="18" t="s">
        <v>860</v>
      </c>
      <c r="AO26" s="41">
        <v>1</v>
      </c>
      <c r="AP26" s="11" t="s">
        <v>935</v>
      </c>
      <c r="AQ26" s="18" t="s">
        <v>860</v>
      </c>
      <c r="AS26" s="41">
        <v>1</v>
      </c>
      <c r="AT26" s="11" t="s">
        <v>935</v>
      </c>
      <c r="AU26" s="18" t="s">
        <v>860</v>
      </c>
      <c r="AW26" s="41">
        <v>1</v>
      </c>
      <c r="AX26" s="11" t="s">
        <v>951</v>
      </c>
      <c r="AY26" s="18" t="s">
        <v>860</v>
      </c>
      <c r="BA26" s="41">
        <v>1</v>
      </c>
      <c r="BB26" s="11" t="s">
        <v>951</v>
      </c>
      <c r="BC26" s="18" t="s">
        <v>860</v>
      </c>
      <c r="BE26" s="41">
        <v>1</v>
      </c>
      <c r="BF26" s="11" t="s">
        <v>1007</v>
      </c>
      <c r="BG26" s="18" t="s">
        <v>860</v>
      </c>
      <c r="BI26" s="41">
        <v>1</v>
      </c>
      <c r="BJ26" s="49" t="s">
        <v>1007</v>
      </c>
      <c r="BK26" s="18" t="s">
        <v>860</v>
      </c>
      <c r="BM26" s="41">
        <v>1</v>
      </c>
      <c r="BN26" s="11" t="s">
        <v>1021</v>
      </c>
      <c r="BO26" s="18" t="s">
        <v>860</v>
      </c>
      <c r="BQ26" s="41">
        <v>1</v>
      </c>
      <c r="BR26" s="11" t="s">
        <v>1019</v>
      </c>
      <c r="BS26" s="18" t="s">
        <v>860</v>
      </c>
      <c r="BU26" s="41">
        <v>1</v>
      </c>
      <c r="BV26" s="11" t="s">
        <v>1018</v>
      </c>
      <c r="BW26" s="18" t="s">
        <v>860</v>
      </c>
      <c r="BY26" s="41">
        <v>1</v>
      </c>
      <c r="BZ26" s="11" t="s">
        <v>1015</v>
      </c>
      <c r="CA26" s="18" t="s">
        <v>860</v>
      </c>
      <c r="CC26" s="41">
        <v>1</v>
      </c>
      <c r="CD26" s="11" t="s">
        <v>1014</v>
      </c>
      <c r="CE26" s="18" t="s">
        <v>860</v>
      </c>
      <c r="CG26" s="41">
        <v>1</v>
      </c>
      <c r="CH26" s="11" t="s">
        <v>1011</v>
      </c>
      <c r="CI26" s="18" t="s">
        <v>860</v>
      </c>
      <c r="CK26" s="41">
        <v>1</v>
      </c>
      <c r="CL26" s="11" t="s">
        <v>1010</v>
      </c>
      <c r="CM26" s="18" t="s">
        <v>860</v>
      </c>
      <c r="CO26" s="41">
        <v>1</v>
      </c>
      <c r="CP26" s="11" t="s">
        <v>935</v>
      </c>
      <c r="CQ26" s="18" t="s">
        <v>860</v>
      </c>
      <c r="CS26" s="41">
        <v>1</v>
      </c>
      <c r="CT26" s="11" t="s">
        <v>951</v>
      </c>
      <c r="CU26" s="18" t="s">
        <v>860</v>
      </c>
      <c r="CW26" s="41">
        <v>1</v>
      </c>
      <c r="CX26" s="11" t="s">
        <v>1007</v>
      </c>
      <c r="CY26" s="18" t="s">
        <v>860</v>
      </c>
      <c r="DA26" s="41"/>
      <c r="DB26" s="17"/>
      <c r="DC26" s="18"/>
    </row>
  </sheetData>
  <sheetProtection password="DC45" sheet="1" objects="1" scenarios="1" selectLockedCells="1"/>
  <mergeCells count="108">
    <mergeCell ref="DA1:DC1"/>
    <mergeCell ref="DA15:DC15"/>
    <mergeCell ref="DA19:DC19"/>
    <mergeCell ref="DA22:DC22"/>
    <mergeCell ref="CW1:CY1"/>
    <mergeCell ref="CW15:CY15"/>
    <mergeCell ref="CW19:CY19"/>
    <mergeCell ref="CW22:CY22"/>
    <mergeCell ref="CS1:CU1"/>
    <mergeCell ref="CS15:CU15"/>
    <mergeCell ref="CS19:CU19"/>
    <mergeCell ref="CS22:CU22"/>
    <mergeCell ref="CO1:CQ1"/>
    <mergeCell ref="CO15:CQ15"/>
    <mergeCell ref="CO19:CQ19"/>
    <mergeCell ref="CO22:CQ22"/>
    <mergeCell ref="CK1:CM1"/>
    <mergeCell ref="CK15:CM15"/>
    <mergeCell ref="CK19:CM19"/>
    <mergeCell ref="CK22:CM22"/>
    <mergeCell ref="CG1:CI1"/>
    <mergeCell ref="CG15:CI15"/>
    <mergeCell ref="CG19:CI19"/>
    <mergeCell ref="CG22:CI22"/>
    <mergeCell ref="CC1:CE1"/>
    <mergeCell ref="CC15:CE15"/>
    <mergeCell ref="CC19:CE19"/>
    <mergeCell ref="CC22:CE22"/>
    <mergeCell ref="BY1:CA1"/>
    <mergeCell ref="BY15:CA15"/>
    <mergeCell ref="BY19:CA19"/>
    <mergeCell ref="BY22:CA22"/>
    <mergeCell ref="BU1:BW1"/>
    <mergeCell ref="BU15:BW15"/>
    <mergeCell ref="BU19:BW19"/>
    <mergeCell ref="BU22:BW22"/>
    <mergeCell ref="BQ1:BS1"/>
    <mergeCell ref="BQ15:BS15"/>
    <mergeCell ref="BQ19:BS19"/>
    <mergeCell ref="BQ22:BS22"/>
    <mergeCell ref="BM1:BO1"/>
    <mergeCell ref="BM15:BO15"/>
    <mergeCell ref="BM19:BO19"/>
    <mergeCell ref="BM22:BO22"/>
    <mergeCell ref="BI1:BK1"/>
    <mergeCell ref="BI15:BK15"/>
    <mergeCell ref="BI19:BK19"/>
    <mergeCell ref="BI22:BK22"/>
    <mergeCell ref="BE1:BG1"/>
    <mergeCell ref="BE15:BG15"/>
    <mergeCell ref="BE19:BG19"/>
    <mergeCell ref="BE22:BG22"/>
    <mergeCell ref="BA1:BC1"/>
    <mergeCell ref="BA15:BC15"/>
    <mergeCell ref="BA19:BC19"/>
    <mergeCell ref="BA22:BC22"/>
    <mergeCell ref="AW1:AY1"/>
    <mergeCell ref="AW15:AY15"/>
    <mergeCell ref="AW19:AY19"/>
    <mergeCell ref="AW22:AY22"/>
    <mergeCell ref="AS1:AU1"/>
    <mergeCell ref="AS15:AU15"/>
    <mergeCell ref="AS19:AU19"/>
    <mergeCell ref="AS22:AU22"/>
    <mergeCell ref="AO1:AQ1"/>
    <mergeCell ref="AO15:AQ15"/>
    <mergeCell ref="AO19:AQ19"/>
    <mergeCell ref="AO22:AQ22"/>
    <mergeCell ref="AK1:AM1"/>
    <mergeCell ref="AK15:AM15"/>
    <mergeCell ref="AK19:AM19"/>
    <mergeCell ref="AK22:AM22"/>
    <mergeCell ref="AG1:AI1"/>
    <mergeCell ref="AG15:AI15"/>
    <mergeCell ref="AG19:AI19"/>
    <mergeCell ref="AG22:AI22"/>
    <mergeCell ref="AC1:AE1"/>
    <mergeCell ref="AC15:AE15"/>
    <mergeCell ref="AC19:AE19"/>
    <mergeCell ref="AC22:AE22"/>
    <mergeCell ref="Y1:AA1"/>
    <mergeCell ref="Y15:AA15"/>
    <mergeCell ref="Y19:AA19"/>
    <mergeCell ref="Y22:AA22"/>
    <mergeCell ref="U1:W1"/>
    <mergeCell ref="U15:W15"/>
    <mergeCell ref="U19:W19"/>
    <mergeCell ref="U22:W22"/>
    <mergeCell ref="Q1:S1"/>
    <mergeCell ref="Q15:S15"/>
    <mergeCell ref="Q19:S19"/>
    <mergeCell ref="Q22:S22"/>
    <mergeCell ref="M1:O1"/>
    <mergeCell ref="M15:O15"/>
    <mergeCell ref="M19:O19"/>
    <mergeCell ref="M22:O22"/>
    <mergeCell ref="I1:K1"/>
    <mergeCell ref="I15:K15"/>
    <mergeCell ref="I19:K19"/>
    <mergeCell ref="I22:K22"/>
    <mergeCell ref="E1:G1"/>
    <mergeCell ref="E15:G15"/>
    <mergeCell ref="E19:G19"/>
    <mergeCell ref="E22:G22"/>
    <mergeCell ref="A1:C1"/>
    <mergeCell ref="A15:C15"/>
    <mergeCell ref="A19:C19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28</vt:i4>
      </vt:variant>
    </vt:vector>
  </HeadingPairs>
  <TitlesOfParts>
    <vt:vector size="31" baseType="lpstr">
      <vt:lpstr>Parts List</vt:lpstr>
      <vt:lpstr>Systems</vt:lpstr>
      <vt:lpstr>Data</vt:lpstr>
      <vt:lpstr>CLW10DX</vt:lpstr>
      <vt:lpstr>CLW10QX</vt:lpstr>
      <vt:lpstr>CLW10TX</vt:lpstr>
      <vt:lpstr>CLWDX</vt:lpstr>
      <vt:lpstr>CLWPX</vt:lpstr>
      <vt:lpstr>CLWQX</vt:lpstr>
      <vt:lpstr>CLWTX</vt:lpstr>
      <vt:lpstr>LSCRDX</vt:lpstr>
      <vt:lpstr>LSCRHX</vt:lpstr>
      <vt:lpstr>LSCRPX</vt:lpstr>
      <vt:lpstr>LSCRQX</vt:lpstr>
      <vt:lpstr>LSCRTX</vt:lpstr>
      <vt:lpstr>LUB25QX</vt:lpstr>
      <vt:lpstr>LUBDX</vt:lpstr>
      <vt:lpstr>LUBQX</vt:lpstr>
      <vt:lpstr>LUBTX</vt:lpstr>
      <vt:lpstr>SCRDX</vt:lpstr>
      <vt:lpstr>SCRHX</vt:lpstr>
      <vt:lpstr>SCRPX</vt:lpstr>
      <vt:lpstr>SCRQX</vt:lpstr>
      <vt:lpstr>SCRTX</vt:lpstr>
      <vt:lpstr>SYSTEM</vt:lpstr>
      <vt:lpstr>SYSTEMSN</vt:lpstr>
      <vt:lpstr>VCLWDX</vt:lpstr>
      <vt:lpstr>VCLWHX</vt:lpstr>
      <vt:lpstr>VCLWPX</vt:lpstr>
      <vt:lpstr>VCLWQX</vt:lpstr>
      <vt:lpstr>VCLWTX</vt:lpstr>
    </vt:vector>
  </TitlesOfParts>
  <Company>Atlas Copco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Davis</dc:creator>
  <cp:lastModifiedBy>USNDDavis</cp:lastModifiedBy>
  <cp:lastPrinted>2013-07-26T23:53:54Z</cp:lastPrinted>
  <dcterms:created xsi:type="dcterms:W3CDTF">2013-07-26T21:25:54Z</dcterms:created>
  <dcterms:modified xsi:type="dcterms:W3CDTF">2017-10-20T13:33:07Z</dcterms:modified>
</cp:coreProperties>
</file>